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Чехова 46" sheetId="1" r:id="rId1"/>
  </sheets>
  <definedNames>
    <definedName name="_xlnm.Print_Area" localSheetId="0">'Чехова 46'!$A$1:$H$96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6" i="1" l="1"/>
  <c r="G20" i="1"/>
  <c r="G94" i="1" s="1"/>
  <c r="D94" i="1" s="1"/>
  <c r="H94" i="1" s="1"/>
  <c r="G25" i="1" l="1"/>
  <c r="D25" i="1" s="1"/>
  <c r="H25" i="1" s="1"/>
  <c r="G58" i="1"/>
  <c r="D58" i="1" s="1"/>
  <c r="H58" i="1" s="1"/>
  <c r="G66" i="1"/>
  <c r="D66" i="1" s="1"/>
  <c r="H66" i="1" s="1"/>
  <c r="G27" i="1"/>
  <c r="D27" i="1" s="1"/>
  <c r="H27" i="1" s="1"/>
  <c r="G71" i="1"/>
  <c r="D71" i="1" s="1"/>
  <c r="H71" i="1" s="1"/>
  <c r="G30" i="1"/>
  <c r="D30" i="1" s="1"/>
  <c r="H30" i="1" s="1"/>
  <c r="G74" i="1"/>
  <c r="D74" i="1" s="1"/>
  <c r="H74" i="1" s="1"/>
  <c r="G46" i="1"/>
  <c r="D46" i="1" s="1"/>
  <c r="H46" i="1" s="1"/>
  <c r="G92" i="1"/>
  <c r="D20" i="1"/>
  <c r="H20" i="1" s="1"/>
  <c r="H96" i="1" s="1"/>
  <c r="G52" i="1"/>
  <c r="D52" i="1" s="1"/>
  <c r="H52" i="1" s="1"/>
  <c r="G32" i="1"/>
  <c r="D32" i="1" s="1"/>
  <c r="H32" i="1" s="1"/>
  <c r="G60" i="1"/>
  <c r="D60" i="1" s="1"/>
  <c r="H60" i="1" s="1"/>
  <c r="D96" i="1" l="1"/>
  <c r="D12" i="1" l="1"/>
  <c r="D15" i="1" l="1"/>
</calcChain>
</file>

<file path=xl/sharedStrings.xml><?xml version="1.0" encoding="utf-8"?>
<sst xmlns="http://schemas.openxmlformats.org/spreadsheetml/2006/main" count="158" uniqueCount="126">
  <si>
    <t>1 категория</t>
  </si>
  <si>
    <t>Год постройки</t>
  </si>
  <si>
    <t>Площадь лестничных клеток, тамбуров,  кв.м.</t>
  </si>
  <si>
    <t>2023-2025</t>
  </si>
  <si>
    <t>Площадь нежилых помещений МКД, кв.м</t>
  </si>
  <si>
    <t>Общая площадь жилых помещений МКД,  кв.м.</t>
  </si>
  <si>
    <t>Площадь подвальных помещений, кв.м.</t>
  </si>
  <si>
    <t>Планируемый срок капитального ремонта в соответствии с региональной программой</t>
  </si>
  <si>
    <t>2038-2040</t>
  </si>
  <si>
    <t>2041-2043</t>
  </si>
  <si>
    <t>ВДИС</t>
  </si>
  <si>
    <t>крыша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</si>
  <si>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</si>
  <si>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</si>
  <si>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</si>
  <si>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</si>
  <si>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</si>
  <si>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</si>
  <si>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</si>
  <si>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</si>
  <si>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</si>
  <si>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</si>
  <si>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</si>
  <si>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</si>
  <si>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</si>
  <si>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</si>
  <si>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</si>
  <si>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</si>
  <si>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</si>
  <si>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</si>
  <si>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</si>
  <si>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</si>
  <si>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</si>
  <si>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</si>
  <si>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</si>
  <si>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</si>
  <si>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</si>
  <si>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</si>
  <si>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</si>
  <si>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</si>
  <si>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</si>
  <si>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</si>
  <si>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</si>
  <si>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</si>
  <si>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</si>
  <si>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</si>
  <si>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</si>
  <si>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</si>
  <si>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</si>
  <si>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</si>
  <si>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</si>
  <si>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</si>
  <si>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</si>
  <si>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</si>
  <si>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</si>
  <si>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</si>
  <si>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</si>
  <si>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</si>
  <si>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</si>
  <si>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</si>
  <si>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</si>
  <si>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</si>
  <si>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</si>
  <si>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</si>
  <si>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</si>
  <si>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</si>
  <si>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</si>
  <si>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</si>
  <si>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</si>
  <si>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</si>
  <si>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</si>
  <si>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</si>
  <si>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</si>
  <si>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</si>
  <si>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</si>
  <si>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</si>
  <si>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</si>
  <si>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</si>
  <si>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</si>
  <si>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</si>
  <si>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</si>
  <si>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</si>
  <si>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</si>
  <si>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</si>
  <si>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</si>
  <si>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</si>
  <si>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</si>
  <si>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</si>
  <si>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</si>
  <si>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</si>
  <si>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</si>
  <si>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</si>
  <si>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</si>
  <si>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</si>
  <si>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</si>
  <si>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</si>
  <si>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</si>
  <si>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</si>
  <si>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</si>
  <si>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</si>
  <si>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</si>
  <si>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</si>
  <si>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</si>
  <si>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</si>
  <si>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</si>
  <si>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</si>
  <si>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</si>
  <si>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</si>
  <si>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</si>
  <si>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</si>
  <si>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</si>
  <si>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</si>
  <si>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</si>
  <si>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</si>
  <si>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</si>
  <si>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</si>
  <si>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</si>
  <si>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</si>
  <si>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</si>
  <si>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Замена окон на ПВХ с откосами в подъездах № 1-2 шт.; № 4 -2 шт. </t>
  </si>
  <si>
    <t>январь-декабрь</t>
  </si>
  <si>
    <t>Установка скамеек-2 шт.</t>
  </si>
  <si>
    <t>Всего  руб. за 2818,8 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</si>
  <si>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</si>
  <si>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</si>
  <si>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46 по ул.Чехова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</si>
</sst>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0" xfId="1" applyFont="1" applyFill="1"/>
    <xf numFmtId="2" fontId="3" fillId="0" borderId="0" xfId="1" applyNumberFormat="1" applyFont="1" applyFill="1" applyAlignment="1">
      <alignment horizontal="right"/>
    </xf>
    <xf numFmtId="1" fontId="3" fillId="0" borderId="0" xfId="1" applyNumberFormat="1" applyFont="1" applyFill="1" applyAlignment="1">
      <alignment horizontal="center" vertical="center"/>
    </xf>
    <xf numFmtId="2" fontId="3" fillId="0" borderId="0" xfId="1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/>
    </xf>
    <xf numFmtId="0" fontId="3" fillId="0" borderId="0" xfId="1" applyFont="1" applyFill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/>
    <xf numFmtId="0" fontId="3" fillId="0" borderId="0" xfId="1" applyFont="1"/>
    <xf numFmtId="4" fontId="3" fillId="0" borderId="0" xfId="0" applyNumberFormat="1" applyFont="1"/>
    <xf numFmtId="2" fontId="3" fillId="2" borderId="0" xfId="1" applyNumberFormat="1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2" fontId="2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4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2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pageSetUpPr fitToPage="1"/>
  </sheetPr>
  <dimension ref="A1:L96"/>
  <sheetViews>
    <sheetView tabSelected="1" zoomScaleNormal="100" workbookViewId="0">
      <selection activeCell="N20" sqref="N20"/>
    </sheetView>
  </sheetViews>
  <sheetFormatPr defaultRowHeight="13.2" x14ac:dyDescent="0.25"/>
  <cols>
    <col min="1" max="1" width="6" style="8" customWidth="1"/>
    <col min="2" max="2" width="44.33203125" style="9" customWidth="1"/>
    <col min="3" max="3" width="18" style="9" customWidth="1"/>
    <col min="4" max="4" width="13.33203125" style="12" customWidth="1"/>
    <col min="5" max="5" width="9" style="12" hidden="1" customWidth="1"/>
    <col min="6" max="6" width="7.6640625" style="9" hidden="1" customWidth="1"/>
    <col min="7" max="7" width="13.44140625" style="9" hidden="1" customWidth="1"/>
    <col min="8" max="8" width="12.33203125" style="9" customWidth="1"/>
    <col min="9" max="16384" width="8.88671875" style="9"/>
  </cols>
  <sheetData>
    <row r="1" spans="1:8" x14ac:dyDescent="0.25">
      <c r="D1" s="10" t="s">
        <v>0</v>
      </c>
      <c r="E1" s="10"/>
    </row>
    <row r="2" spans="1:8" s="11" customFormat="1" ht="26.4" customHeight="1" x14ac:dyDescent="0.25">
      <c r="A2" s="47" t="s">
        <v>125</v>
      </c>
      <c r="B2" s="47"/>
      <c r="C2" s="47"/>
      <c r="D2" s="47"/>
      <c r="E2" s="47"/>
      <c r="F2" s="47"/>
      <c r="G2" s="47"/>
      <c r="H2" s="47"/>
    </row>
    <row r="3" spans="1:8" s="11" customFormat="1" ht="14.4" customHeight="1" x14ac:dyDescent="0.25">
      <c r="A3" s="16"/>
      <c r="B3" s="16"/>
      <c r="C3" s="16"/>
      <c r="D3" s="16"/>
      <c r="E3" s="16"/>
    </row>
    <row r="4" spans="1:8" s="11" customFormat="1" ht="20.399999999999999" customHeight="1" x14ac:dyDescent="0.25">
      <c r="A4" s="7"/>
      <c r="B4" s="1"/>
      <c r="C4" s="2" t="s">
        <v>1</v>
      </c>
      <c r="D4" s="3">
        <v>1982</v>
      </c>
    </row>
    <row r="5" spans="1:8" ht="18.600000000000001" customHeight="1" x14ac:dyDescent="0.25">
      <c r="B5" s="17" t="s">
        <v>7</v>
      </c>
      <c r="C5" s="17"/>
      <c r="D5" s="5" t="s">
        <v>3</v>
      </c>
      <c r="H5" s="14" t="s">
        <v>10</v>
      </c>
    </row>
    <row r="6" spans="1:8" ht="17.399999999999999" customHeight="1" x14ac:dyDescent="0.25">
      <c r="B6" s="17"/>
      <c r="C6" s="17"/>
      <c r="D6" s="5" t="s">
        <v>8</v>
      </c>
      <c r="H6" s="14" t="s">
        <v>11</v>
      </c>
    </row>
    <row r="7" spans="1:8" ht="31.8" customHeight="1" x14ac:dyDescent="0.25">
      <c r="B7" s="17"/>
      <c r="C7" s="17"/>
      <c r="D7" s="5" t="s">
        <v>9</v>
      </c>
      <c r="H7" s="15" t="s">
        <v>12</v>
      </c>
    </row>
    <row r="8" spans="1:8" s="11" customFormat="1" x14ac:dyDescent="0.25">
      <c r="A8" s="7"/>
      <c r="B8" s="1"/>
      <c r="C8" s="2" t="s">
        <v>13</v>
      </c>
      <c r="D8" s="3">
        <v>5</v>
      </c>
    </row>
    <row r="9" spans="1:8" s="11" customFormat="1" x14ac:dyDescent="0.25">
      <c r="A9" s="7"/>
      <c r="B9" s="1"/>
      <c r="C9" s="2" t="s">
        <v>14</v>
      </c>
      <c r="D9" s="3">
        <v>4</v>
      </c>
    </row>
    <row r="10" spans="1:8" s="11" customFormat="1" x14ac:dyDescent="0.25">
      <c r="A10" s="7"/>
      <c r="B10" s="1"/>
      <c r="C10" s="2" t="s">
        <v>15</v>
      </c>
      <c r="D10" s="3">
        <v>59</v>
      </c>
    </row>
    <row r="11" spans="1:8" s="11" customFormat="1" x14ac:dyDescent="0.25">
      <c r="A11" s="7"/>
      <c r="B11" s="1"/>
      <c r="C11" s="2" t="s">
        <v>16</v>
      </c>
      <c r="D11" s="3">
        <v>2</v>
      </c>
    </row>
    <row r="12" spans="1:8" s="11" customFormat="1" x14ac:dyDescent="0.25">
      <c r="A12" s="7"/>
      <c r="B12" s="1"/>
      <c r="C12" s="2" t="s">
        <v>5</v>
      </c>
      <c r="D12" s="13">
        <f>2818.8-D13</f>
        <v>2754.7000000000003</v>
      </c>
    </row>
    <row r="13" spans="1:8" s="11" customFormat="1" x14ac:dyDescent="0.25">
      <c r="A13" s="7"/>
      <c r="C13" s="6" t="s">
        <v>4</v>
      </c>
      <c r="D13" s="4">
        <v>64.099999999999994</v>
      </c>
    </row>
    <row r="14" spans="1:8" s="11" customFormat="1" x14ac:dyDescent="0.25">
      <c r="A14" s="7"/>
      <c r="B14" s="1"/>
      <c r="C14" s="2" t="s">
        <v>2</v>
      </c>
      <c r="D14" s="4">
        <v>372</v>
      </c>
    </row>
    <row r="15" spans="1:8" s="11" customFormat="1" x14ac:dyDescent="0.25">
      <c r="A15" s="7"/>
      <c r="B15" s="1"/>
      <c r="C15" s="2" t="s">
        <v>6</v>
      </c>
      <c r="D15" s="4">
        <f>1021-372</f>
        <v>649</v>
      </c>
    </row>
    <row r="16" spans="1:8" s="11" customFormat="1" x14ac:dyDescent="0.25">
      <c r="A16" s="7"/>
      <c r="B16" s="1"/>
      <c r="C16" s="2" t="s">
        <v>17</v>
      </c>
      <c r="D16" s="3">
        <v>10802</v>
      </c>
    </row>
    <row r="18" spans="1:12" ht="70.8" customHeight="1" x14ac:dyDescent="0.25">
      <c r="A18" s="18" t="s">
        <v>18</v>
      </c>
      <c r="B18" s="18" t="s">
        <v>19</v>
      </c>
      <c r="C18" s="18" t="s">
        <v>20</v>
      </c>
      <c r="D18" s="19" t="s">
        <v>123</v>
      </c>
      <c r="E18" s="20" t="s">
        <v>21</v>
      </c>
      <c r="G18" s="21"/>
      <c r="H18" s="19" t="s">
        <v>124</v>
      </c>
      <c r="L18" s="46"/>
    </row>
    <row r="19" spans="1:12" x14ac:dyDescent="0.25">
      <c r="A19" s="22" t="s">
        <v>22</v>
      </c>
      <c r="B19" s="22"/>
      <c r="C19" s="22"/>
      <c r="D19" s="22"/>
      <c r="E19" s="22"/>
      <c r="G19" s="21"/>
    </row>
    <row r="20" spans="1:12" ht="93" customHeight="1" x14ac:dyDescent="0.25">
      <c r="A20" s="18">
        <v>1</v>
      </c>
      <c r="B20" s="23" t="s">
        <v>23</v>
      </c>
      <c r="C20" s="18" t="s">
        <v>24</v>
      </c>
      <c r="D20" s="24">
        <f>E20*G20*12</f>
        <v>40252.463999999993</v>
      </c>
      <c r="E20" s="25">
        <v>1.19</v>
      </c>
      <c r="G20" s="26">
        <f>2754.7+64.1</f>
        <v>2818.7999999999997</v>
      </c>
      <c r="H20" s="24">
        <f>D20</f>
        <v>40252.463999999993</v>
      </c>
    </row>
    <row r="21" spans="1:12" ht="42.75" customHeight="1" x14ac:dyDescent="0.25">
      <c r="A21" s="18">
        <v>2</v>
      </c>
      <c r="B21" s="23" t="s">
        <v>25</v>
      </c>
      <c r="C21" s="18" t="s">
        <v>26</v>
      </c>
      <c r="D21" s="24"/>
      <c r="E21" s="25"/>
      <c r="G21" s="26"/>
      <c r="H21" s="24"/>
    </row>
    <row r="22" spans="1:12" ht="30.75" customHeight="1" x14ac:dyDescent="0.25">
      <c r="A22" s="18">
        <v>3</v>
      </c>
      <c r="B22" s="23" t="s">
        <v>27</v>
      </c>
      <c r="C22" s="18" t="s">
        <v>28</v>
      </c>
      <c r="D22" s="24"/>
      <c r="E22" s="25"/>
      <c r="G22" s="26"/>
      <c r="H22" s="24"/>
    </row>
    <row r="23" spans="1:12" ht="40.5" customHeight="1" x14ac:dyDescent="0.25">
      <c r="A23" s="18">
        <v>4</v>
      </c>
      <c r="B23" s="23" t="s">
        <v>29</v>
      </c>
      <c r="C23" s="18" t="s">
        <v>26</v>
      </c>
      <c r="D23" s="24"/>
      <c r="E23" s="25"/>
      <c r="G23" s="26"/>
      <c r="H23" s="24"/>
    </row>
    <row r="24" spans="1:12" ht="55.5" customHeight="1" x14ac:dyDescent="0.25">
      <c r="A24" s="18">
        <v>5</v>
      </c>
      <c r="B24" s="23" t="s">
        <v>30</v>
      </c>
      <c r="C24" s="18" t="s">
        <v>26</v>
      </c>
      <c r="D24" s="24"/>
      <c r="E24" s="25"/>
      <c r="G24" s="26"/>
      <c r="H24" s="24"/>
    </row>
    <row r="25" spans="1:12" ht="32.25" customHeight="1" x14ac:dyDescent="0.25">
      <c r="A25" s="18">
        <v>6</v>
      </c>
      <c r="B25" s="23" t="s">
        <v>31</v>
      </c>
      <c r="C25" s="18"/>
      <c r="D25" s="27">
        <f>E25*G25*12</f>
        <v>5073.8399999999992</v>
      </c>
      <c r="E25" s="28">
        <v>0.15</v>
      </c>
      <c r="G25" s="29">
        <f>G20</f>
        <v>2818.7999999999997</v>
      </c>
      <c r="H25" s="27">
        <f>D25</f>
        <v>5073.8399999999992</v>
      </c>
    </row>
    <row r="26" spans="1:12" x14ac:dyDescent="0.25">
      <c r="A26" s="22" t="s">
        <v>32</v>
      </c>
      <c r="B26" s="22"/>
      <c r="C26" s="22"/>
      <c r="D26" s="22"/>
      <c r="E26" s="22"/>
      <c r="G26" s="21"/>
    </row>
    <row r="27" spans="1:12" ht="31.8" customHeight="1" x14ac:dyDescent="0.25">
      <c r="A27" s="18">
        <v>1</v>
      </c>
      <c r="B27" s="23" t="s">
        <v>33</v>
      </c>
      <c r="C27" s="18" t="s">
        <v>34</v>
      </c>
      <c r="D27" s="24">
        <f>E27*G27*12</f>
        <v>56150.495999999999</v>
      </c>
      <c r="E27" s="25">
        <v>1.66</v>
      </c>
      <c r="G27" s="26">
        <f>G20</f>
        <v>2818.7999999999997</v>
      </c>
      <c r="H27" s="24">
        <f>D27</f>
        <v>56150.495999999999</v>
      </c>
    </row>
    <row r="28" spans="1:12" ht="32.4" customHeight="1" x14ac:dyDescent="0.25">
      <c r="A28" s="18">
        <v>2</v>
      </c>
      <c r="B28" s="23" t="s">
        <v>35</v>
      </c>
      <c r="C28" s="18" t="s">
        <v>36</v>
      </c>
      <c r="D28" s="24"/>
      <c r="E28" s="25"/>
      <c r="G28" s="26"/>
      <c r="H28" s="24"/>
    </row>
    <row r="29" spans="1:12" ht="81" customHeight="1" x14ac:dyDescent="0.25">
      <c r="A29" s="18">
        <v>3</v>
      </c>
      <c r="B29" s="23" t="s">
        <v>37</v>
      </c>
      <c r="C29" s="18" t="s">
        <v>36</v>
      </c>
      <c r="D29" s="24"/>
      <c r="E29" s="25"/>
      <c r="G29" s="26"/>
      <c r="H29" s="24"/>
    </row>
    <row r="30" spans="1:12" ht="33.6" customHeight="1" x14ac:dyDescent="0.25">
      <c r="A30" s="18">
        <v>4</v>
      </c>
      <c r="B30" s="23" t="s">
        <v>38</v>
      </c>
      <c r="C30" s="18" t="s">
        <v>26</v>
      </c>
      <c r="D30" s="19">
        <f>E30*G30*12</f>
        <v>10824.191999999999</v>
      </c>
      <c r="E30" s="20">
        <v>0.32</v>
      </c>
      <c r="G30" s="30">
        <f>G20</f>
        <v>2818.7999999999997</v>
      </c>
      <c r="H30" s="19">
        <f>D30</f>
        <v>10824.191999999999</v>
      </c>
    </row>
    <row r="31" spans="1:12" x14ac:dyDescent="0.25">
      <c r="A31" s="22" t="s">
        <v>39</v>
      </c>
      <c r="B31" s="22"/>
      <c r="C31" s="22"/>
      <c r="D31" s="22"/>
      <c r="E31" s="22"/>
      <c r="G31" s="21"/>
    </row>
    <row r="32" spans="1:12" x14ac:dyDescent="0.25">
      <c r="A32" s="31" t="s">
        <v>40</v>
      </c>
      <c r="B32" s="31"/>
      <c r="C32" s="31"/>
      <c r="D32" s="24">
        <f>E32*G32*12</f>
        <v>159656.83199999997</v>
      </c>
      <c r="E32" s="25">
        <v>4.72</v>
      </c>
      <c r="G32" s="26">
        <f>G20</f>
        <v>2818.7999999999997</v>
      </c>
      <c r="H32" s="24">
        <f>D32</f>
        <v>159656.83199999997</v>
      </c>
    </row>
    <row r="33" spans="1:8" ht="19.8" customHeight="1" x14ac:dyDescent="0.25">
      <c r="A33" s="18">
        <v>1</v>
      </c>
      <c r="B33" s="23" t="s">
        <v>41</v>
      </c>
      <c r="C33" s="18" t="s">
        <v>42</v>
      </c>
      <c r="D33" s="24"/>
      <c r="E33" s="25"/>
      <c r="G33" s="26"/>
      <c r="H33" s="24"/>
    </row>
    <row r="34" spans="1:8" ht="61.2" customHeight="1" x14ac:dyDescent="0.25">
      <c r="A34" s="18">
        <v>2</v>
      </c>
      <c r="B34" s="23" t="s">
        <v>43</v>
      </c>
      <c r="C34" s="18" t="s">
        <v>44</v>
      </c>
      <c r="D34" s="24"/>
      <c r="E34" s="25"/>
      <c r="G34" s="26"/>
      <c r="H34" s="24"/>
    </row>
    <row r="35" spans="1:8" ht="18" customHeight="1" x14ac:dyDescent="0.25">
      <c r="A35" s="18">
        <v>3</v>
      </c>
      <c r="B35" s="23" t="s">
        <v>45</v>
      </c>
      <c r="C35" s="18" t="s">
        <v>46</v>
      </c>
      <c r="D35" s="24"/>
      <c r="E35" s="25"/>
      <c r="G35" s="26"/>
      <c r="H35" s="24"/>
    </row>
    <row r="36" spans="1:8" ht="32.4" customHeight="1" x14ac:dyDescent="0.25">
      <c r="A36" s="18">
        <v>4</v>
      </c>
      <c r="B36" s="23" t="s">
        <v>47</v>
      </c>
      <c r="C36" s="18" t="s">
        <v>48</v>
      </c>
      <c r="D36" s="24"/>
      <c r="E36" s="25"/>
      <c r="G36" s="26"/>
      <c r="H36" s="24"/>
    </row>
    <row r="37" spans="1:8" ht="18.600000000000001" customHeight="1" x14ac:dyDescent="0.25">
      <c r="A37" s="18">
        <v>5</v>
      </c>
      <c r="B37" s="23" t="s">
        <v>49</v>
      </c>
      <c r="C37" s="18" t="s">
        <v>50</v>
      </c>
      <c r="D37" s="24"/>
      <c r="E37" s="25"/>
      <c r="G37" s="26"/>
      <c r="H37" s="24"/>
    </row>
    <row r="38" spans="1:8" x14ac:dyDescent="0.25">
      <c r="A38" s="31" t="s">
        <v>51</v>
      </c>
      <c r="B38" s="31"/>
      <c r="C38" s="31"/>
      <c r="D38" s="24"/>
      <c r="E38" s="25"/>
      <c r="G38" s="26"/>
      <c r="H38" s="24"/>
    </row>
    <row r="39" spans="1:8" ht="28.2" customHeight="1" x14ac:dyDescent="0.25">
      <c r="A39" s="18">
        <v>6</v>
      </c>
      <c r="B39" s="23" t="s">
        <v>52</v>
      </c>
      <c r="C39" s="18" t="s">
        <v>28</v>
      </c>
      <c r="D39" s="24"/>
      <c r="E39" s="25"/>
      <c r="G39" s="26"/>
      <c r="H39" s="24"/>
    </row>
    <row r="40" spans="1:8" ht="40.799999999999997" customHeight="1" x14ac:dyDescent="0.25">
      <c r="A40" s="18">
        <v>7</v>
      </c>
      <c r="B40" s="23" t="s">
        <v>53</v>
      </c>
      <c r="C40" s="18" t="s">
        <v>28</v>
      </c>
      <c r="D40" s="24"/>
      <c r="E40" s="25"/>
      <c r="G40" s="26"/>
      <c r="H40" s="24"/>
    </row>
    <row r="41" spans="1:8" ht="47.25" customHeight="1" x14ac:dyDescent="0.25">
      <c r="A41" s="18">
        <v>8</v>
      </c>
      <c r="B41" s="23" t="s">
        <v>54</v>
      </c>
      <c r="C41" s="18" t="s">
        <v>42</v>
      </c>
      <c r="D41" s="24"/>
      <c r="E41" s="25"/>
      <c r="G41" s="26"/>
      <c r="H41" s="24"/>
    </row>
    <row r="42" spans="1:8" ht="18" customHeight="1" x14ac:dyDescent="0.25">
      <c r="A42" s="18">
        <v>9</v>
      </c>
      <c r="B42" s="23" t="s">
        <v>55</v>
      </c>
      <c r="C42" s="18" t="s">
        <v>42</v>
      </c>
      <c r="D42" s="24"/>
      <c r="E42" s="25"/>
      <c r="G42" s="26"/>
      <c r="H42" s="24"/>
    </row>
    <row r="43" spans="1:8" ht="36.75" customHeight="1" x14ac:dyDescent="0.25">
      <c r="A43" s="18">
        <v>10</v>
      </c>
      <c r="B43" s="23" t="s">
        <v>43</v>
      </c>
      <c r="C43" s="18" t="s">
        <v>56</v>
      </c>
      <c r="D43" s="24"/>
      <c r="E43" s="25"/>
      <c r="G43" s="26"/>
      <c r="H43" s="24"/>
    </row>
    <row r="44" spans="1:8" ht="21.75" customHeight="1" x14ac:dyDescent="0.25">
      <c r="A44" s="18">
        <v>11</v>
      </c>
      <c r="B44" s="23" t="s">
        <v>57</v>
      </c>
      <c r="C44" s="18" t="s">
        <v>42</v>
      </c>
      <c r="D44" s="24"/>
      <c r="E44" s="25"/>
      <c r="G44" s="26"/>
      <c r="H44" s="24"/>
    </row>
    <row r="45" spans="1:8" x14ac:dyDescent="0.25">
      <c r="A45" s="22" t="s">
        <v>58</v>
      </c>
      <c r="B45" s="22"/>
      <c r="C45" s="22"/>
      <c r="D45" s="22"/>
      <c r="E45" s="22"/>
      <c r="G45" s="21"/>
    </row>
    <row r="46" spans="1:8" x14ac:dyDescent="0.25">
      <c r="A46" s="31" t="s">
        <v>59</v>
      </c>
      <c r="B46" s="31"/>
      <c r="C46" s="31"/>
      <c r="D46" s="24">
        <f>E46*G46*12</f>
        <v>44649.792000000001</v>
      </c>
      <c r="E46" s="25">
        <v>1.32</v>
      </c>
      <c r="G46" s="26">
        <f>G20</f>
        <v>2818.7999999999997</v>
      </c>
      <c r="H46" s="24">
        <f>D46</f>
        <v>44649.792000000001</v>
      </c>
    </row>
    <row r="47" spans="1:8" ht="98.25" customHeight="1" x14ac:dyDescent="0.25">
      <c r="A47" s="18">
        <v>1</v>
      </c>
      <c r="B47" s="23" t="s">
        <v>60</v>
      </c>
      <c r="C47" s="18" t="s">
        <v>61</v>
      </c>
      <c r="D47" s="24"/>
      <c r="E47" s="25"/>
      <c r="G47" s="26"/>
      <c r="H47" s="24"/>
    </row>
    <row r="48" spans="1:8" ht="45" customHeight="1" x14ac:dyDescent="0.25">
      <c r="A48" s="18">
        <v>2</v>
      </c>
      <c r="B48" s="23" t="s">
        <v>62</v>
      </c>
      <c r="C48" s="18" t="s">
        <v>61</v>
      </c>
      <c r="D48" s="24"/>
      <c r="E48" s="25"/>
      <c r="G48" s="26"/>
      <c r="H48" s="24"/>
    </row>
    <row r="49" spans="1:8" ht="21.6" customHeight="1" x14ac:dyDescent="0.25">
      <c r="A49" s="18">
        <v>3</v>
      </c>
      <c r="B49" s="23" t="s">
        <v>63</v>
      </c>
      <c r="C49" s="18" t="s">
        <v>26</v>
      </c>
      <c r="D49" s="24"/>
      <c r="E49" s="25"/>
      <c r="G49" s="26"/>
      <c r="H49" s="24"/>
    </row>
    <row r="50" spans="1:8" ht="30.75" customHeight="1" x14ac:dyDescent="0.25">
      <c r="A50" s="18">
        <v>4</v>
      </c>
      <c r="B50" s="23" t="s">
        <v>64</v>
      </c>
      <c r="C50" s="18" t="s">
        <v>65</v>
      </c>
      <c r="D50" s="24"/>
      <c r="E50" s="25"/>
      <c r="G50" s="26"/>
      <c r="H50" s="24"/>
    </row>
    <row r="51" spans="1:8" ht="40.200000000000003" customHeight="1" x14ac:dyDescent="0.25">
      <c r="A51" s="18">
        <v>5</v>
      </c>
      <c r="B51" s="23" t="s">
        <v>66</v>
      </c>
      <c r="C51" s="18" t="s">
        <v>67</v>
      </c>
      <c r="D51" s="24"/>
      <c r="E51" s="25"/>
      <c r="G51" s="26"/>
      <c r="H51" s="24"/>
    </row>
    <row r="52" spans="1:8" x14ac:dyDescent="0.25">
      <c r="A52" s="31" t="s">
        <v>68</v>
      </c>
      <c r="B52" s="31"/>
      <c r="C52" s="31"/>
      <c r="D52" s="24">
        <f>E52*G52*12</f>
        <v>53444.447999999997</v>
      </c>
      <c r="E52" s="25">
        <v>1.58</v>
      </c>
      <c r="G52" s="26">
        <f>G20</f>
        <v>2818.7999999999997</v>
      </c>
      <c r="H52" s="24">
        <f>D52</f>
        <v>53444.447999999997</v>
      </c>
    </row>
    <row r="53" spans="1:8" ht="55.2" customHeight="1" x14ac:dyDescent="0.25">
      <c r="A53" s="18">
        <v>1</v>
      </c>
      <c r="B53" s="23" t="s">
        <v>69</v>
      </c>
      <c r="C53" s="18" t="s">
        <v>61</v>
      </c>
      <c r="D53" s="24"/>
      <c r="E53" s="25"/>
      <c r="G53" s="26"/>
      <c r="H53" s="24"/>
    </row>
    <row r="54" spans="1:8" ht="47.25" customHeight="1" x14ac:dyDescent="0.25">
      <c r="A54" s="18">
        <v>2</v>
      </c>
      <c r="B54" s="23" t="s">
        <v>70</v>
      </c>
      <c r="C54" s="18" t="s">
        <v>26</v>
      </c>
      <c r="D54" s="24"/>
      <c r="E54" s="25"/>
      <c r="G54" s="26"/>
      <c r="H54" s="24"/>
    </row>
    <row r="55" spans="1:8" ht="56.25" customHeight="1" x14ac:dyDescent="0.25">
      <c r="A55" s="18">
        <v>3</v>
      </c>
      <c r="B55" s="23" t="s">
        <v>71</v>
      </c>
      <c r="C55" s="18" t="s">
        <v>61</v>
      </c>
      <c r="D55" s="24"/>
      <c r="E55" s="25"/>
      <c r="G55" s="26"/>
      <c r="H55" s="24"/>
    </row>
    <row r="56" spans="1:8" ht="21" customHeight="1" x14ac:dyDescent="0.25">
      <c r="A56" s="18">
        <v>4</v>
      </c>
      <c r="B56" s="23" t="s">
        <v>63</v>
      </c>
      <c r="C56" s="18" t="s">
        <v>26</v>
      </c>
      <c r="D56" s="24"/>
      <c r="E56" s="25"/>
      <c r="G56" s="26"/>
      <c r="H56" s="24"/>
    </row>
    <row r="57" spans="1:8" ht="31.8" customHeight="1" x14ac:dyDescent="0.25">
      <c r="A57" s="18">
        <v>5</v>
      </c>
      <c r="B57" s="23" t="s">
        <v>64</v>
      </c>
      <c r="C57" s="18" t="s">
        <v>61</v>
      </c>
      <c r="D57" s="24"/>
      <c r="E57" s="25"/>
      <c r="G57" s="26"/>
      <c r="H57" s="24"/>
    </row>
    <row r="58" spans="1:8" x14ac:dyDescent="0.25">
      <c r="A58" s="31" t="s">
        <v>72</v>
      </c>
      <c r="B58" s="31"/>
      <c r="C58" s="31"/>
      <c r="D58" s="24">
        <f>E58*G58*12</f>
        <v>60547.824000000001</v>
      </c>
      <c r="E58" s="25">
        <v>1.79</v>
      </c>
      <c r="G58" s="26">
        <f>G20</f>
        <v>2818.7999999999997</v>
      </c>
      <c r="H58" s="24">
        <f>D58</f>
        <v>60547.824000000001</v>
      </c>
    </row>
    <row r="59" spans="1:8" ht="48" customHeight="1" x14ac:dyDescent="0.25">
      <c r="A59" s="18">
        <v>1</v>
      </c>
      <c r="B59" s="23" t="s">
        <v>73</v>
      </c>
      <c r="C59" s="18" t="s">
        <v>61</v>
      </c>
      <c r="D59" s="24"/>
      <c r="E59" s="25"/>
      <c r="G59" s="26"/>
      <c r="H59" s="24"/>
    </row>
    <row r="60" spans="1:8" x14ac:dyDescent="0.25">
      <c r="A60" s="31" t="s">
        <v>74</v>
      </c>
      <c r="B60" s="31"/>
      <c r="C60" s="31"/>
      <c r="D60" s="24">
        <f>E60*G60*12</f>
        <v>131243.32799999998</v>
      </c>
      <c r="E60" s="25">
        <v>3.88</v>
      </c>
      <c r="G60" s="26">
        <f>G20</f>
        <v>2818.7999999999997</v>
      </c>
      <c r="H60" s="24">
        <f>D60</f>
        <v>131243.32799999998</v>
      </c>
    </row>
    <row r="61" spans="1:8" ht="45.6" customHeight="1" x14ac:dyDescent="0.25">
      <c r="A61" s="18">
        <v>1</v>
      </c>
      <c r="B61" s="23" t="s">
        <v>75</v>
      </c>
      <c r="C61" s="18" t="s">
        <v>26</v>
      </c>
      <c r="D61" s="24"/>
      <c r="E61" s="25"/>
      <c r="G61" s="26"/>
      <c r="H61" s="24"/>
    </row>
    <row r="62" spans="1:8" ht="30" customHeight="1" x14ac:dyDescent="0.25">
      <c r="A62" s="18">
        <v>2</v>
      </c>
      <c r="B62" s="23" t="s">
        <v>76</v>
      </c>
      <c r="C62" s="18" t="s">
        <v>61</v>
      </c>
      <c r="D62" s="24"/>
      <c r="E62" s="25"/>
      <c r="G62" s="26"/>
      <c r="H62" s="24"/>
    </row>
    <row r="63" spans="1:8" ht="19.2" customHeight="1" x14ac:dyDescent="0.25">
      <c r="A63" s="18">
        <v>3</v>
      </c>
      <c r="B63" s="23" t="s">
        <v>77</v>
      </c>
      <c r="C63" s="18" t="s">
        <v>26</v>
      </c>
      <c r="D63" s="24"/>
      <c r="E63" s="25"/>
      <c r="G63" s="26"/>
      <c r="H63" s="24"/>
    </row>
    <row r="64" spans="1:8" ht="41.4" customHeight="1" x14ac:dyDescent="0.25">
      <c r="A64" s="18">
        <v>4</v>
      </c>
      <c r="B64" s="23" t="s">
        <v>70</v>
      </c>
      <c r="C64" s="18" t="s">
        <v>26</v>
      </c>
      <c r="D64" s="24"/>
      <c r="E64" s="25"/>
      <c r="G64" s="26"/>
      <c r="H64" s="24"/>
    </row>
    <row r="65" spans="1:8" ht="44.4" customHeight="1" x14ac:dyDescent="0.25">
      <c r="A65" s="18">
        <v>5</v>
      </c>
      <c r="B65" s="23" t="s">
        <v>78</v>
      </c>
      <c r="C65" s="18" t="s">
        <v>61</v>
      </c>
      <c r="D65" s="24"/>
      <c r="E65" s="25"/>
      <c r="G65" s="26"/>
      <c r="H65" s="24"/>
    </row>
    <row r="66" spans="1:8" x14ac:dyDescent="0.25">
      <c r="A66" s="31" t="s">
        <v>79</v>
      </c>
      <c r="B66" s="31"/>
      <c r="C66" s="31"/>
      <c r="D66" s="24">
        <f>E66*G66*12</f>
        <v>66974.687999999995</v>
      </c>
      <c r="E66" s="25">
        <v>1.98</v>
      </c>
      <c r="G66" s="26">
        <f>G20</f>
        <v>2818.7999999999997</v>
      </c>
      <c r="H66" s="24">
        <f>D66</f>
        <v>66974.687999999995</v>
      </c>
    </row>
    <row r="67" spans="1:8" ht="71.25" customHeight="1" x14ac:dyDescent="0.25">
      <c r="A67" s="18">
        <v>1</v>
      </c>
      <c r="B67" s="23" t="s">
        <v>80</v>
      </c>
      <c r="C67" s="18" t="s">
        <v>26</v>
      </c>
      <c r="D67" s="24"/>
      <c r="E67" s="25"/>
      <c r="G67" s="26"/>
      <c r="H67" s="24"/>
    </row>
    <row r="68" spans="1:8" ht="72" customHeight="1" x14ac:dyDescent="0.25">
      <c r="A68" s="18">
        <v>2</v>
      </c>
      <c r="B68" s="23" t="s">
        <v>81</v>
      </c>
      <c r="C68" s="18" t="s">
        <v>61</v>
      </c>
      <c r="D68" s="24"/>
      <c r="E68" s="25"/>
      <c r="G68" s="26"/>
      <c r="H68" s="24"/>
    </row>
    <row r="69" spans="1:8" ht="41.25" customHeight="1" x14ac:dyDescent="0.25">
      <c r="A69" s="18">
        <v>3</v>
      </c>
      <c r="B69" s="23" t="s">
        <v>82</v>
      </c>
      <c r="C69" s="18" t="s">
        <v>61</v>
      </c>
      <c r="D69" s="24"/>
      <c r="E69" s="25"/>
      <c r="G69" s="26"/>
      <c r="H69" s="24"/>
    </row>
    <row r="70" spans="1:8" x14ac:dyDescent="0.25">
      <c r="A70" s="31" t="s">
        <v>83</v>
      </c>
      <c r="B70" s="31"/>
      <c r="C70" s="31"/>
      <c r="D70" s="31"/>
      <c r="E70" s="31"/>
      <c r="G70" s="21"/>
    </row>
    <row r="71" spans="1:8" ht="71.25" customHeight="1" x14ac:dyDescent="0.25">
      <c r="A71" s="18">
        <v>1</v>
      </c>
      <c r="B71" s="23" t="s">
        <v>84</v>
      </c>
      <c r="C71" s="18" t="s">
        <v>65</v>
      </c>
      <c r="D71" s="24">
        <f>E71*G71*12</f>
        <v>128537.27999999998</v>
      </c>
      <c r="E71" s="25">
        <v>3.8</v>
      </c>
      <c r="G71" s="26">
        <f>G20</f>
        <v>2818.7999999999997</v>
      </c>
      <c r="H71" s="24">
        <f>D71</f>
        <v>128537.27999999998</v>
      </c>
    </row>
    <row r="72" spans="1:8" ht="34.5" customHeight="1" x14ac:dyDescent="0.25">
      <c r="A72" s="18">
        <v>2</v>
      </c>
      <c r="B72" s="23" t="s">
        <v>85</v>
      </c>
      <c r="C72" s="18" t="s">
        <v>86</v>
      </c>
      <c r="D72" s="24"/>
      <c r="E72" s="25"/>
      <c r="G72" s="26"/>
      <c r="H72" s="24"/>
    </row>
    <row r="73" spans="1:8" ht="15" customHeight="1" x14ac:dyDescent="0.25">
      <c r="A73" s="31" t="s">
        <v>87</v>
      </c>
      <c r="B73" s="31"/>
      <c r="C73" s="31"/>
      <c r="D73" s="31"/>
      <c r="E73" s="31"/>
      <c r="G73" s="21"/>
    </row>
    <row r="74" spans="1:8" ht="78.75" customHeight="1" x14ac:dyDescent="0.25">
      <c r="A74" s="18">
        <v>1</v>
      </c>
      <c r="B74" s="23" t="s">
        <v>88</v>
      </c>
      <c r="C74" s="32" t="s">
        <v>89</v>
      </c>
      <c r="D74" s="33">
        <f>E74*G74*12</f>
        <v>178260.91199999995</v>
      </c>
      <c r="E74" s="34">
        <v>5.27</v>
      </c>
      <c r="G74" s="26">
        <f>G20</f>
        <v>2818.7999999999997</v>
      </c>
      <c r="H74" s="33">
        <f>D74</f>
        <v>178260.91199999995</v>
      </c>
    </row>
    <row r="75" spans="1:8" ht="70.5" customHeight="1" x14ac:dyDescent="0.25">
      <c r="A75" s="18">
        <v>2</v>
      </c>
      <c r="B75" s="23" t="s">
        <v>90</v>
      </c>
      <c r="C75" s="32" t="s">
        <v>89</v>
      </c>
      <c r="D75" s="35"/>
      <c r="E75" s="36"/>
      <c r="G75" s="37"/>
      <c r="H75" s="35"/>
    </row>
    <row r="76" spans="1:8" ht="67.5" customHeight="1" x14ac:dyDescent="0.25">
      <c r="A76" s="38">
        <v>3</v>
      </c>
      <c r="B76" s="23" t="s">
        <v>91</v>
      </c>
      <c r="C76" s="38" t="s">
        <v>92</v>
      </c>
      <c r="D76" s="35"/>
      <c r="E76" s="36"/>
      <c r="G76" s="37"/>
      <c r="H76" s="35"/>
    </row>
    <row r="77" spans="1:8" ht="30.75" customHeight="1" x14ac:dyDescent="0.25">
      <c r="A77" s="38"/>
      <c r="B77" s="23" t="s">
        <v>93</v>
      </c>
      <c r="C77" s="38"/>
      <c r="D77" s="35"/>
      <c r="E77" s="36"/>
      <c r="G77" s="37"/>
      <c r="H77" s="35"/>
    </row>
    <row r="78" spans="1:8" ht="15" customHeight="1" x14ac:dyDescent="0.25">
      <c r="A78" s="38"/>
      <c r="B78" s="39" t="s">
        <v>94</v>
      </c>
      <c r="C78" s="38"/>
      <c r="D78" s="35"/>
      <c r="E78" s="36"/>
      <c r="G78" s="37"/>
      <c r="H78" s="35"/>
    </row>
    <row r="79" spans="1:8" ht="69.75" customHeight="1" x14ac:dyDescent="0.25">
      <c r="A79" s="38"/>
      <c r="B79" s="39"/>
      <c r="C79" s="38"/>
      <c r="D79" s="35"/>
      <c r="E79" s="36"/>
      <c r="G79" s="37"/>
      <c r="H79" s="35"/>
    </row>
    <row r="80" spans="1:8" ht="71.400000000000006" customHeight="1" x14ac:dyDescent="0.25">
      <c r="A80" s="18">
        <v>4</v>
      </c>
      <c r="B80" s="23" t="s">
        <v>95</v>
      </c>
      <c r="C80" s="38"/>
      <c r="D80" s="35"/>
      <c r="E80" s="36"/>
      <c r="G80" s="37"/>
      <c r="H80" s="35"/>
    </row>
    <row r="81" spans="1:8" ht="54.75" customHeight="1" x14ac:dyDescent="0.25">
      <c r="A81" s="18">
        <v>5</v>
      </c>
      <c r="B81" s="23" t="s">
        <v>96</v>
      </c>
      <c r="C81" s="38"/>
      <c r="D81" s="35"/>
      <c r="E81" s="36"/>
      <c r="G81" s="37"/>
      <c r="H81" s="35"/>
    </row>
    <row r="82" spans="1:8" ht="80.25" customHeight="1" x14ac:dyDescent="0.25">
      <c r="A82" s="18">
        <v>6</v>
      </c>
      <c r="B82" s="23" t="s">
        <v>97</v>
      </c>
      <c r="C82" s="32" t="s">
        <v>98</v>
      </c>
      <c r="D82" s="35"/>
      <c r="E82" s="36"/>
      <c r="G82" s="37"/>
      <c r="H82" s="35"/>
    </row>
    <row r="83" spans="1:8" ht="46.2" customHeight="1" x14ac:dyDescent="0.25">
      <c r="A83" s="18">
        <v>7</v>
      </c>
      <c r="B83" s="23" t="s">
        <v>99</v>
      </c>
      <c r="C83" s="18" t="s">
        <v>100</v>
      </c>
      <c r="D83" s="35"/>
      <c r="E83" s="36"/>
      <c r="G83" s="37"/>
      <c r="H83" s="35"/>
    </row>
    <row r="84" spans="1:8" ht="71.25" customHeight="1" x14ac:dyDescent="0.25">
      <c r="A84" s="18">
        <v>8</v>
      </c>
      <c r="B84" s="23" t="s">
        <v>101</v>
      </c>
      <c r="C84" s="18" t="s">
        <v>102</v>
      </c>
      <c r="D84" s="35"/>
      <c r="E84" s="36"/>
      <c r="G84" s="37"/>
      <c r="H84" s="35"/>
    </row>
    <row r="85" spans="1:8" ht="53.25" customHeight="1" x14ac:dyDescent="0.25">
      <c r="A85" s="18">
        <v>9</v>
      </c>
      <c r="B85" s="23" t="s">
        <v>103</v>
      </c>
      <c r="C85" s="18" t="s">
        <v>61</v>
      </c>
      <c r="D85" s="35"/>
      <c r="E85" s="36"/>
      <c r="G85" s="37"/>
      <c r="H85" s="35"/>
    </row>
    <row r="86" spans="1:8" ht="81" customHeight="1" x14ac:dyDescent="0.25">
      <c r="A86" s="18">
        <v>10</v>
      </c>
      <c r="B86" s="23" t="s">
        <v>104</v>
      </c>
      <c r="C86" s="18" t="s">
        <v>105</v>
      </c>
      <c r="D86" s="35"/>
      <c r="E86" s="36"/>
      <c r="G86" s="37"/>
      <c r="H86" s="35"/>
    </row>
    <row r="87" spans="1:8" ht="114.6" customHeight="1" x14ac:dyDescent="0.25">
      <c r="A87" s="18">
        <v>11</v>
      </c>
      <c r="B87" s="23" t="s">
        <v>106</v>
      </c>
      <c r="C87" s="18" t="s">
        <v>107</v>
      </c>
      <c r="D87" s="35"/>
      <c r="E87" s="36"/>
      <c r="G87" s="37"/>
      <c r="H87" s="35"/>
    </row>
    <row r="88" spans="1:8" ht="57" customHeight="1" x14ac:dyDescent="0.25">
      <c r="A88" s="18">
        <v>12</v>
      </c>
      <c r="B88" s="23" t="s">
        <v>108</v>
      </c>
      <c r="C88" s="18" t="s">
        <v>109</v>
      </c>
      <c r="D88" s="35"/>
      <c r="E88" s="36"/>
      <c r="G88" s="37"/>
      <c r="H88" s="35"/>
    </row>
    <row r="89" spans="1:8" ht="36" customHeight="1" x14ac:dyDescent="0.25">
      <c r="A89" s="18">
        <v>13</v>
      </c>
      <c r="B89" s="23" t="s">
        <v>110</v>
      </c>
      <c r="C89" s="18" t="s">
        <v>111</v>
      </c>
      <c r="D89" s="35"/>
      <c r="E89" s="36"/>
      <c r="G89" s="37"/>
      <c r="H89" s="35"/>
    </row>
    <row r="90" spans="1:8" ht="42" customHeight="1" x14ac:dyDescent="0.25">
      <c r="A90" s="18">
        <v>14</v>
      </c>
      <c r="B90" s="23" t="s">
        <v>112</v>
      </c>
      <c r="C90" s="18" t="s">
        <v>113</v>
      </c>
      <c r="D90" s="35"/>
      <c r="E90" s="36"/>
      <c r="G90" s="37"/>
      <c r="H90" s="35"/>
    </row>
    <row r="91" spans="1:8" ht="103.5" customHeight="1" x14ac:dyDescent="0.25">
      <c r="A91" s="18">
        <v>15</v>
      </c>
      <c r="B91" s="23" t="s">
        <v>114</v>
      </c>
      <c r="C91" s="18" t="s">
        <v>115</v>
      </c>
      <c r="D91" s="35"/>
      <c r="E91" s="36"/>
      <c r="G91" s="37"/>
      <c r="H91" s="35"/>
    </row>
    <row r="92" spans="1:8" ht="58.8" customHeight="1" x14ac:dyDescent="0.25">
      <c r="A92" s="18">
        <v>16</v>
      </c>
      <c r="B92" s="23" t="s">
        <v>116</v>
      </c>
      <c r="C92" s="18" t="s">
        <v>117</v>
      </c>
      <c r="D92" s="40"/>
      <c r="E92" s="41"/>
      <c r="G92" s="30">
        <f>G20</f>
        <v>2818.7999999999997</v>
      </c>
      <c r="H92" s="40"/>
    </row>
    <row r="93" spans="1:8" x14ac:dyDescent="0.25">
      <c r="A93" s="31" t="s">
        <v>118</v>
      </c>
      <c r="B93" s="31"/>
      <c r="C93" s="31"/>
      <c r="D93" s="31"/>
      <c r="E93" s="31"/>
      <c r="G93" s="21"/>
    </row>
    <row r="94" spans="1:8" ht="30.6" customHeight="1" x14ac:dyDescent="0.25">
      <c r="A94" s="18">
        <v>1</v>
      </c>
      <c r="B94" s="42" t="s">
        <v>119</v>
      </c>
      <c r="C94" s="34" t="s">
        <v>120</v>
      </c>
      <c r="D94" s="33">
        <f>E94*G94*12</f>
        <v>169127.99999999997</v>
      </c>
      <c r="E94" s="33">
        <v>5</v>
      </c>
      <c r="G94" s="43">
        <f>G20</f>
        <v>2818.7999999999997</v>
      </c>
      <c r="H94" s="33">
        <f>D94</f>
        <v>169127.99999999997</v>
      </c>
    </row>
    <row r="95" spans="1:8" ht="20.399999999999999" customHeight="1" x14ac:dyDescent="0.25">
      <c r="A95" s="18">
        <v>2</v>
      </c>
      <c r="B95" s="42" t="s">
        <v>121</v>
      </c>
      <c r="C95" s="41"/>
      <c r="D95" s="40"/>
      <c r="E95" s="40"/>
      <c r="G95" s="43"/>
      <c r="H95" s="40"/>
    </row>
    <row r="96" spans="1:8" ht="20.399999999999999" customHeight="1" x14ac:dyDescent="0.25">
      <c r="A96" s="44" t="s">
        <v>122</v>
      </c>
      <c r="B96" s="44"/>
      <c r="C96" s="44"/>
      <c r="D96" s="45">
        <f>D20+D25+D27+D30+D32+D46+D52+D58+D60+D66+D71+D74+D92+D94</f>
        <v>1104744.0959999999</v>
      </c>
      <c r="E96" s="28"/>
      <c r="G96" s="21">
        <f>32.66*2818.8*12</f>
        <v>1104744.0959999999</v>
      </c>
      <c r="H96" s="45">
        <f>H20+H25+H27+H30+H32+H46+H52+H58+H60+H66+H71+H74+H92+H94</f>
        <v>1104744.0959999999</v>
      </c>
    </row>
  </sheetData>
  <mergeCells count="65">
    <mergeCell ref="A96:C96"/>
    <mergeCell ref="H20:H24"/>
    <mergeCell ref="H27:H29"/>
    <mergeCell ref="H32:H44"/>
    <mergeCell ref="H46:H51"/>
    <mergeCell ref="H52:H57"/>
    <mergeCell ref="H58:H59"/>
    <mergeCell ref="H60:H65"/>
    <mergeCell ref="H66:H69"/>
    <mergeCell ref="H71:H72"/>
    <mergeCell ref="H74:H92"/>
    <mergeCell ref="H94:H95"/>
    <mergeCell ref="A93:E93"/>
    <mergeCell ref="C94:C95"/>
    <mergeCell ref="D94:D95"/>
    <mergeCell ref="E94:E95"/>
    <mergeCell ref="D74:D92"/>
    <mergeCell ref="E74:E92"/>
    <mergeCell ref="G74:G91"/>
    <mergeCell ref="A76:A79"/>
    <mergeCell ref="C76:C81"/>
    <mergeCell ref="B78:B79"/>
    <mergeCell ref="A70:E70"/>
    <mergeCell ref="D71:D72"/>
    <mergeCell ref="E71:E72"/>
    <mergeCell ref="G71:G72"/>
    <mergeCell ref="A73:E73"/>
    <mergeCell ref="A60:C60"/>
    <mergeCell ref="D60:D65"/>
    <mergeCell ref="E60:E65"/>
    <mergeCell ref="G60:G65"/>
    <mergeCell ref="A66:C66"/>
    <mergeCell ref="D66:D69"/>
    <mergeCell ref="E66:E69"/>
    <mergeCell ref="G66:G69"/>
    <mergeCell ref="A52:C52"/>
    <mergeCell ref="D52:D57"/>
    <mergeCell ref="E52:E57"/>
    <mergeCell ref="G52:G57"/>
    <mergeCell ref="A58:C58"/>
    <mergeCell ref="D58:D59"/>
    <mergeCell ref="E58:E59"/>
    <mergeCell ref="G58:G59"/>
    <mergeCell ref="A45:E45"/>
    <mergeCell ref="A46:C46"/>
    <mergeCell ref="D46:D51"/>
    <mergeCell ref="E46:E51"/>
    <mergeCell ref="G46:G51"/>
    <mergeCell ref="A31:E31"/>
    <mergeCell ref="A32:C32"/>
    <mergeCell ref="D32:D44"/>
    <mergeCell ref="E32:E44"/>
    <mergeCell ref="G32:G44"/>
    <mergeCell ref="A38:C38"/>
    <mergeCell ref="D20:D24"/>
    <mergeCell ref="E20:E24"/>
    <mergeCell ref="G20:G24"/>
    <mergeCell ref="A26:E26"/>
    <mergeCell ref="D27:D29"/>
    <mergeCell ref="E27:E29"/>
    <mergeCell ref="G27:G29"/>
    <mergeCell ref="A3:E3"/>
    <mergeCell ref="B5:C7"/>
    <mergeCell ref="A19:E19"/>
    <mergeCell ref="A2:H2"/>
  </mergeCells>
  <pageMargins left="0.70866141732283472" right="0.70866141732283472" top="0.74803149606299213" bottom="0.74803149606299213" header="0.31496062992125984" footer="0.31496062992125984"/>
  <pageSetup paperSize="9" scale="92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46</vt:lpstr>
      <vt:lpstr>'Чехова 46'!Область_печати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2023-01-13T06:52:54Z</cp:lastPrinted>
  <dcterms:created xsi:type="dcterms:W3CDTF">2018-12-12T05:07:17Z</dcterms:created>
  <dcterms:modified xsi:type="dcterms:W3CDTF">2025-01-20T04:49:13Z</dcterms:modified>
</cp:coreProperties>
</file>