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Чехова 39" sheetId="1" r:id="rId1"/>
  </sheets>
  <definedNames>
    <definedName name="_xlnm.Print_Area" localSheetId="0">'Чехова 39'!$A$1:$G$110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1" l="1"/>
  <c r="F101" i="1" l="1"/>
  <c r="F20" i="1"/>
  <c r="F100" i="1" s="1"/>
  <c r="D94" i="1" s="1"/>
  <c r="G94" i="1" s="1"/>
  <c r="F30" i="1" l="1"/>
  <c r="D30" i="1" s="1"/>
  <c r="G30" i="1" s="1"/>
  <c r="F46" i="1"/>
  <c r="D46" i="1" s="1"/>
  <c r="G46" i="1" s="1"/>
  <c r="F66" i="1"/>
  <c r="D66" i="1" s="1"/>
  <c r="G66" i="1" s="1"/>
  <c r="F25" i="1"/>
  <c r="D25" i="1" s="1"/>
  <c r="G25" i="1" s="1"/>
  <c r="F27" i="1"/>
  <c r="D27" i="1" s="1"/>
  <c r="G27" i="1" s="1"/>
  <c r="F52" i="1"/>
  <c r="D52" i="1" s="1"/>
  <c r="G52" i="1" s="1"/>
  <c r="F71" i="1"/>
  <c r="D71" i="1" s="1"/>
  <c r="G71" i="1" s="1"/>
  <c r="F58" i="1"/>
  <c r="D58" i="1" s="1"/>
  <c r="G58" i="1" s="1"/>
  <c r="F74" i="1"/>
  <c r="D74" i="1" s="1"/>
  <c r="G74" i="1" s="1"/>
  <c r="D20" i="1"/>
  <c r="G20" i="1" s="1"/>
  <c r="F92" i="1"/>
  <c r="F32" i="1"/>
  <c r="D32" i="1" s="1"/>
  <c r="G32" i="1" s="1"/>
  <c r="F60" i="1"/>
  <c r="D60" i="1" s="1"/>
  <c r="G60" i="1" s="1"/>
  <c r="G101" i="1" l="1"/>
  <c r="D101" i="1"/>
  <c r="D16" i="1" l="1"/>
  <c r="D12" i="1" l="1"/>
</calcChain>
</file>

<file path=xl/sharedStrings.xml><?xml version="1.0" encoding="utf-8"?>
<sst xmlns="http://schemas.openxmlformats.org/spreadsheetml/2006/main" count="170" uniqueCount="135">
  <si>
    <t>1 категория</t>
  </si>
  <si>
    <t>Год постройки</t>
  </si>
  <si>
    <t>Площадь нежилых помещений МКД</t>
  </si>
  <si>
    <t>Площадь лестничных клеток, тамбуров,  кв.м.</t>
  </si>
  <si>
    <t>2023-2025</t>
  </si>
  <si>
    <t>Общая площадь жилых помещений МКД,  кв.м.</t>
  </si>
  <si>
    <t>Площадь подвальных помещений, кв.м.</t>
  </si>
  <si>
    <t>Планируемый срок капитального ремонта в соответствии с региональной программой</t>
  </si>
  <si>
    <t>ВДИС</t>
  </si>
  <si>
    <t>2038-2040</t>
  </si>
  <si>
    <t>2041-2043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</si>
  <si>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</si>
  <si>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</si>
  <si>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</si>
  <si>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</si>
  <si>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</si>
  <si>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</si>
  <si>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</si>
  <si>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</si>
  <si>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</si>
  <si>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</si>
  <si>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</si>
  <si>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</si>
  <si>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</si>
  <si>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</si>
  <si>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</si>
  <si>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</si>
  <si>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</si>
  <si>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</si>
  <si>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</si>
  <si>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</si>
  <si>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</si>
  <si>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</si>
  <si>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</si>
  <si>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</si>
  <si>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</si>
  <si>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</si>
  <si>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</si>
  <si>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</si>
  <si>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</si>
  <si>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</si>
  <si>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</si>
  <si>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</si>
  <si>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</si>
  <si>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</si>
  <si>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</si>
  <si>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</si>
  <si>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</si>
  <si>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</si>
  <si>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</si>
  <si>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</si>
  <si>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</si>
  <si>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</si>
  <si>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</si>
  <si>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</si>
  <si>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</si>
  <si>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</si>
  <si>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</si>
  <si>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</si>
  <si>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</si>
  <si>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</si>
  <si>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</si>
  <si>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</si>
  <si>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</si>
  <si>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</si>
  <si>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</si>
  <si>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</si>
  <si>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</si>
  <si>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</si>
  <si>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</si>
  <si>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</si>
  <si>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</si>
  <si>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</si>
  <si>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</si>
  <si>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</si>
  <si>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</si>
  <si>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</si>
  <si>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</si>
  <si>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</si>
  <si>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</si>
  <si>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</si>
  <si>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</si>
  <si>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</si>
  <si>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</si>
  <si>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</si>
  <si>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</si>
  <si>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</si>
  <si>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</si>
  <si>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</si>
  <si>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</si>
  <si>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</si>
  <si>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</si>
  <si>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</si>
  <si>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</si>
  <si>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</si>
  <si>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</si>
  <si>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</si>
  <si>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</si>
  <si>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</si>
  <si>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</si>
  <si>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</si>
  <si>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</si>
  <si>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</si>
  <si>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</si>
  <si>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</si>
  <si>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</si>
  <si>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</si>
  <si>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</si>
  <si>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</si>
  <si>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</si>
  <si>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</si>
  <si>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</si>
  <si>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</si>
  <si>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</si>
  <si>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</si>
  <si>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</si>
  <si>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</si>
  <si>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</si>
  <si>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Бетонирование площадки на входе в подъезд № 5 -6,9 м2. </t>
  </si>
  <si>
    <t>январь-декабрь</t>
  </si>
  <si>
    <t xml:space="preserve">Ремонт пола и ступеней в тамбуре подъезда № 5- 2 м2. </t>
  </si>
  <si>
    <t>Установка поручня -1 шт. в подъезде № 5</t>
  </si>
  <si>
    <t xml:space="preserve">Ремонт козырька над входом в подъезд № 5 </t>
  </si>
  <si>
    <t>Окраска качелей</t>
  </si>
  <si>
    <t>Замена вводного кабеля СИП-4 4*50-130 пм.</t>
  </si>
  <si>
    <t>Ремонт отмостки 20 кв.м.</t>
  </si>
  <si>
    <t>Всего руб. за 5358,7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</si>
  <si>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</si>
  <si>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</si>
  <si>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39 по ул.Чехова города Белогорск за период с 01 января по 31 декабря 2024 года</t>
  </si>
  <si>
    <t>Дополнительно выполненные работы</t>
  </si>
  <si>
    <t>Спил веток</t>
  </si>
  <si>
    <t>Замена скамьи возле 1-го подъезда</t>
  </si>
  <si>
    <t>Итого</t>
  </si>
  <si>
    <t>Работы, подлежащие выполнению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</si>
</sst>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1" fillId="0" borderId="0" xfId="1" applyFont="1"/>
    <xf numFmtId="1" fontId="4" fillId="0" borderId="0" xfId="1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/>
    </xf>
    <xf numFmtId="2" fontId="4" fillId="0" borderId="0" xfId="1" applyNumberFormat="1" applyFont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Alignment="1">
      <alignment horizontal="right" vertical="center"/>
    </xf>
    <xf numFmtId="0" fontId="4" fillId="0" borderId="0" xfId="1" applyFont="1" applyAlignment="1">
      <alignment horizontal="right" vertical="center"/>
    </xf>
    <xf numFmtId="2" fontId="4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right"/>
    </xf>
    <xf numFmtId="2" fontId="4" fillId="0" borderId="0" xfId="1" applyNumberFormat="1" applyFont="1" applyFill="1" applyAlignment="1">
      <alignment horizontal="right"/>
    </xf>
    <xf numFmtId="1" fontId="4" fillId="0" borderId="0" xfId="1" applyNumberFormat="1" applyFont="1" applyFill="1" applyAlignment="1">
      <alignment horizontal="center"/>
    </xf>
    <xf numFmtId="2" fontId="4" fillId="2" borderId="0" xfId="1" applyNumberFormat="1" applyFont="1" applyFill="1" applyAlignment="1">
      <alignment horizontal="center" vertical="center"/>
    </xf>
    <xf numFmtId="0" fontId="2" fillId="0" borderId="0" xfId="0" applyFont="1" applyAlignment="1">
      <alignment wrapText="1"/>
    </xf>
    <xf numFmtId="1" fontId="4" fillId="0" borderId="0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4" fontId="0" fillId="0" borderId="0" xfId="0" applyNumberFormat="1" applyBorder="1" applyAlignment="1">
      <alignment horizontal="center"/>
    </xf>
    <xf numFmtId="0" fontId="0" fillId="0" borderId="0" xfId="0" applyBorder="1"/>
    <xf numFmtId="4" fontId="5" fillId="0" borderId="0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right" vertical="top" wrapText="1"/>
    </xf>
    <xf numFmtId="4" fontId="6" fillId="0" borderId="1" xfId="0" applyNumberFormat="1" applyFont="1" applyBorder="1" applyAlignment="1">
      <alignment vertical="center" wrapText="1"/>
    </xf>
    <xf numFmtId="2" fontId="3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/>
  <dimension ref="A1:I112"/>
  <sheetViews>
    <sheetView tabSelected="1" view="pageBreakPreview" topLeftCell="A94" zoomScaleNormal="100" zoomScaleSheetLayoutView="100" workbookViewId="0">
      <selection activeCell="A108" sqref="B108"/>
    </sheetView>
  </sheetViews>
  <sheetFormatPr defaultRowHeight="14.4" x14ac:dyDescent="0.3"/>
  <cols>
    <col min="1" max="1" width="6" style="1" customWidth="1"/>
    <col min="2" max="2" width="44.33203125" customWidth="1"/>
    <col min="3" max="3" width="18" style="16" customWidth="1"/>
    <col min="4" max="4" width="13.109375" style="2" customWidth="1"/>
    <col min="5" max="5" width="6.44140625" style="2" hidden="1" customWidth="1"/>
    <col min="6" max="6" width="8.77734375" hidden="1" customWidth="1"/>
    <col min="7" max="7" width="13.88671875" customWidth="1"/>
  </cols>
  <sheetData>
    <row r="1" spans="1:7" x14ac:dyDescent="0.3">
      <c r="A1" s="3"/>
      <c r="B1" s="4"/>
      <c r="C1" s="3"/>
      <c r="D1" s="5" t="s">
        <v>0</v>
      </c>
      <c r="E1" s="5"/>
    </row>
    <row r="2" spans="1:7" s="6" customFormat="1" ht="27" customHeight="1" x14ac:dyDescent="0.3">
      <c r="A2" s="53" t="s">
        <v>129</v>
      </c>
      <c r="B2" s="53"/>
      <c r="C2" s="53"/>
      <c r="D2" s="53"/>
      <c r="E2" s="53"/>
      <c r="F2" s="53"/>
      <c r="G2" s="53"/>
    </row>
    <row r="3" spans="1:7" s="8" customFormat="1" x14ac:dyDescent="0.3">
      <c r="A3" s="50"/>
      <c r="B3" s="50"/>
      <c r="C3" s="50"/>
      <c r="D3" s="50"/>
      <c r="E3" s="50"/>
    </row>
    <row r="4" spans="1:7" s="6" customFormat="1" ht="21" customHeight="1" x14ac:dyDescent="0.3">
      <c r="A4" s="7"/>
      <c r="B4" s="17"/>
      <c r="C4" s="18" t="s">
        <v>1</v>
      </c>
      <c r="D4" s="19">
        <v>1984</v>
      </c>
    </row>
    <row r="5" spans="1:7" ht="18.600000000000001" customHeight="1" x14ac:dyDescent="0.3">
      <c r="B5" s="51" t="s">
        <v>7</v>
      </c>
      <c r="C5" s="51"/>
      <c r="D5" s="10" t="s">
        <v>4</v>
      </c>
      <c r="G5" s="4" t="s">
        <v>8</v>
      </c>
    </row>
    <row r="6" spans="1:7" ht="13.2" customHeight="1" x14ac:dyDescent="0.3">
      <c r="B6" s="51"/>
      <c r="C6" s="51"/>
      <c r="D6" s="10" t="s">
        <v>9</v>
      </c>
      <c r="G6" s="4" t="s">
        <v>11</v>
      </c>
    </row>
    <row r="7" spans="1:7" ht="28.2" customHeight="1" x14ac:dyDescent="0.3">
      <c r="B7" s="51"/>
      <c r="C7" s="51"/>
      <c r="D7" s="10" t="s">
        <v>10</v>
      </c>
      <c r="G7" s="21" t="s">
        <v>12</v>
      </c>
    </row>
    <row r="8" spans="1:7" s="6" customFormat="1" x14ac:dyDescent="0.3">
      <c r="B8" s="13"/>
      <c r="C8" s="13" t="s">
        <v>13</v>
      </c>
      <c r="D8" s="9">
        <v>5</v>
      </c>
    </row>
    <row r="9" spans="1:7" s="6" customFormat="1" x14ac:dyDescent="0.3">
      <c r="B9" s="13"/>
      <c r="C9" s="13" t="s">
        <v>14</v>
      </c>
      <c r="D9" s="9">
        <v>8</v>
      </c>
    </row>
    <row r="10" spans="1:7" s="6" customFormat="1" x14ac:dyDescent="0.3">
      <c r="B10" s="13"/>
      <c r="C10" s="13" t="s">
        <v>15</v>
      </c>
      <c r="D10" s="9">
        <v>98</v>
      </c>
    </row>
    <row r="11" spans="1:7" s="6" customFormat="1" x14ac:dyDescent="0.3">
      <c r="B11" s="13"/>
      <c r="C11" s="13" t="s">
        <v>16</v>
      </c>
      <c r="D11" s="9">
        <v>1</v>
      </c>
    </row>
    <row r="12" spans="1:7" s="6" customFormat="1" x14ac:dyDescent="0.3">
      <c r="B12" s="13"/>
      <c r="C12" s="13" t="s">
        <v>5</v>
      </c>
      <c r="D12" s="20">
        <f>5058.6</f>
        <v>5058.6000000000004</v>
      </c>
    </row>
    <row r="13" spans="1:7" s="6" customFormat="1" x14ac:dyDescent="0.3">
      <c r="B13" s="14"/>
      <c r="C13" s="14" t="s">
        <v>2</v>
      </c>
      <c r="D13" s="11">
        <v>300.10000000000002</v>
      </c>
    </row>
    <row r="14" spans="1:7" s="6" customFormat="1" x14ac:dyDescent="0.3">
      <c r="B14" s="15"/>
      <c r="C14" s="15" t="s">
        <v>3</v>
      </c>
      <c r="D14" s="12">
        <v>546</v>
      </c>
    </row>
    <row r="15" spans="1:7" s="6" customFormat="1" x14ac:dyDescent="0.3">
      <c r="B15" s="15"/>
      <c r="C15" s="15" t="s">
        <v>6</v>
      </c>
      <c r="D15" s="12">
        <v>1148.4000000000001</v>
      </c>
    </row>
    <row r="16" spans="1:7" s="6" customFormat="1" x14ac:dyDescent="0.3">
      <c r="B16" s="15"/>
      <c r="C16" s="15" t="s">
        <v>17</v>
      </c>
      <c r="D16" s="22">
        <f>21087+1322</f>
        <v>22409</v>
      </c>
    </row>
    <row r="18" spans="1:7" s="27" customFormat="1" ht="61.8" customHeight="1" x14ac:dyDescent="0.25">
      <c r="A18" s="23" t="s">
        <v>18</v>
      </c>
      <c r="B18" s="23" t="s">
        <v>19</v>
      </c>
      <c r="C18" s="23" t="s">
        <v>20</v>
      </c>
      <c r="D18" s="24" t="s">
        <v>127</v>
      </c>
      <c r="E18" s="23" t="s">
        <v>21</v>
      </c>
      <c r="G18" s="24" t="s">
        <v>128</v>
      </c>
    </row>
    <row r="19" spans="1:7" s="27" customFormat="1" ht="13.2" x14ac:dyDescent="0.25">
      <c r="A19" s="52" t="s">
        <v>22</v>
      </c>
      <c r="B19" s="52"/>
      <c r="C19" s="52"/>
      <c r="D19" s="52"/>
      <c r="E19" s="52"/>
      <c r="F19" s="26"/>
    </row>
    <row r="20" spans="1:7" s="27" customFormat="1" ht="93" customHeight="1" x14ac:dyDescent="0.25">
      <c r="A20" s="23">
        <v>1</v>
      </c>
      <c r="B20" s="28" t="s">
        <v>23</v>
      </c>
      <c r="C20" s="23" t="s">
        <v>24</v>
      </c>
      <c r="D20" s="54">
        <f>E20*F20*12</f>
        <v>76522.236000000004</v>
      </c>
      <c r="E20" s="55">
        <v>1.19</v>
      </c>
      <c r="F20" s="56">
        <f>5058.6+300.1</f>
        <v>5358.7000000000007</v>
      </c>
      <c r="G20" s="54">
        <f>D20</f>
        <v>76522.236000000004</v>
      </c>
    </row>
    <row r="21" spans="1:7" s="27" customFormat="1" ht="42.75" customHeight="1" x14ac:dyDescent="0.25">
      <c r="A21" s="23">
        <v>2</v>
      </c>
      <c r="B21" s="28" t="s">
        <v>25</v>
      </c>
      <c r="C21" s="23" t="s">
        <v>26</v>
      </c>
      <c r="D21" s="54"/>
      <c r="E21" s="55"/>
      <c r="F21" s="56"/>
      <c r="G21" s="54"/>
    </row>
    <row r="22" spans="1:7" s="27" customFormat="1" ht="30.75" customHeight="1" x14ac:dyDescent="0.25">
      <c r="A22" s="23">
        <v>3</v>
      </c>
      <c r="B22" s="28" t="s">
        <v>27</v>
      </c>
      <c r="C22" s="23" t="s">
        <v>28</v>
      </c>
      <c r="D22" s="54"/>
      <c r="E22" s="55"/>
      <c r="F22" s="56"/>
      <c r="G22" s="54"/>
    </row>
    <row r="23" spans="1:7" s="27" customFormat="1" ht="40.5" customHeight="1" x14ac:dyDescent="0.25">
      <c r="A23" s="23">
        <v>4</v>
      </c>
      <c r="B23" s="28" t="s">
        <v>29</v>
      </c>
      <c r="C23" s="23" t="s">
        <v>26</v>
      </c>
      <c r="D23" s="54"/>
      <c r="E23" s="55"/>
      <c r="F23" s="56"/>
      <c r="G23" s="54"/>
    </row>
    <row r="24" spans="1:7" s="27" customFormat="1" ht="55.5" customHeight="1" x14ac:dyDescent="0.25">
      <c r="A24" s="23">
        <v>5</v>
      </c>
      <c r="B24" s="28" t="s">
        <v>30</v>
      </c>
      <c r="C24" s="23" t="s">
        <v>26</v>
      </c>
      <c r="D24" s="54"/>
      <c r="E24" s="55"/>
      <c r="F24" s="56"/>
      <c r="G24" s="54"/>
    </row>
    <row r="25" spans="1:7" s="27" customFormat="1" ht="32.25" customHeight="1" x14ac:dyDescent="0.25">
      <c r="A25" s="23">
        <v>6</v>
      </c>
      <c r="B25" s="28" t="s">
        <v>31</v>
      </c>
      <c r="C25" s="23"/>
      <c r="D25" s="29">
        <f>E25*F25*12</f>
        <v>9645.66</v>
      </c>
      <c r="E25" s="30">
        <v>0.15</v>
      </c>
      <c r="F25" s="31">
        <f>F20</f>
        <v>5358.7000000000007</v>
      </c>
      <c r="G25" s="29">
        <f>D25</f>
        <v>9645.66</v>
      </c>
    </row>
    <row r="26" spans="1:7" s="27" customFormat="1" ht="13.2" x14ac:dyDescent="0.25">
      <c r="A26" s="52" t="s">
        <v>32</v>
      </c>
      <c r="B26" s="52"/>
      <c r="C26" s="52"/>
      <c r="D26" s="52"/>
      <c r="E26" s="52"/>
      <c r="F26" s="26"/>
    </row>
    <row r="27" spans="1:7" s="27" customFormat="1" ht="27.6" customHeight="1" x14ac:dyDescent="0.25">
      <c r="A27" s="23">
        <v>1</v>
      </c>
      <c r="B27" s="28" t="s">
        <v>33</v>
      </c>
      <c r="C27" s="23" t="s">
        <v>34</v>
      </c>
      <c r="D27" s="54">
        <f>E27*F27*12</f>
        <v>106745.304</v>
      </c>
      <c r="E27" s="55">
        <v>1.66</v>
      </c>
      <c r="F27" s="56">
        <f>F20</f>
        <v>5358.7000000000007</v>
      </c>
      <c r="G27" s="54">
        <f>D27</f>
        <v>106745.304</v>
      </c>
    </row>
    <row r="28" spans="1:7" s="27" customFormat="1" ht="29.4" customHeight="1" x14ac:dyDescent="0.25">
      <c r="A28" s="23">
        <v>2</v>
      </c>
      <c r="B28" s="28" t="s">
        <v>35</v>
      </c>
      <c r="C28" s="23" t="s">
        <v>36</v>
      </c>
      <c r="D28" s="54"/>
      <c r="E28" s="55"/>
      <c r="F28" s="56"/>
      <c r="G28" s="54"/>
    </row>
    <row r="29" spans="1:7" s="27" customFormat="1" ht="80.400000000000006" customHeight="1" x14ac:dyDescent="0.25">
      <c r="A29" s="23">
        <v>3</v>
      </c>
      <c r="B29" s="28" t="s">
        <v>37</v>
      </c>
      <c r="C29" s="23" t="s">
        <v>36</v>
      </c>
      <c r="D29" s="54"/>
      <c r="E29" s="55"/>
      <c r="F29" s="56"/>
      <c r="G29" s="54"/>
    </row>
    <row r="30" spans="1:7" s="27" customFormat="1" ht="30" customHeight="1" x14ac:dyDescent="0.25">
      <c r="A30" s="23">
        <v>4</v>
      </c>
      <c r="B30" s="28" t="s">
        <v>38</v>
      </c>
      <c r="C30" s="23" t="s">
        <v>26</v>
      </c>
      <c r="D30" s="24">
        <f>E30*F30*12</f>
        <v>20577.408000000003</v>
      </c>
      <c r="E30" s="25">
        <v>0.32</v>
      </c>
      <c r="F30" s="32">
        <f>F20</f>
        <v>5358.7000000000007</v>
      </c>
      <c r="G30" s="24">
        <f>D30</f>
        <v>20577.408000000003</v>
      </c>
    </row>
    <row r="31" spans="1:7" s="27" customFormat="1" ht="13.2" x14ac:dyDescent="0.25">
      <c r="A31" s="52" t="s">
        <v>39</v>
      </c>
      <c r="B31" s="52"/>
      <c r="C31" s="52"/>
      <c r="D31" s="52"/>
      <c r="E31" s="52"/>
      <c r="F31" s="26"/>
    </row>
    <row r="32" spans="1:7" s="27" customFormat="1" ht="13.2" x14ac:dyDescent="0.25">
      <c r="A32" s="57" t="s">
        <v>40</v>
      </c>
      <c r="B32" s="57"/>
      <c r="C32" s="57"/>
      <c r="D32" s="54">
        <f>E32*F32*12</f>
        <v>303516.76800000004</v>
      </c>
      <c r="E32" s="55">
        <v>4.72</v>
      </c>
      <c r="F32" s="56">
        <f>F20</f>
        <v>5358.7000000000007</v>
      </c>
      <c r="G32" s="54">
        <f>D32</f>
        <v>303516.76800000004</v>
      </c>
    </row>
    <row r="33" spans="1:7" s="27" customFormat="1" ht="25.5" customHeight="1" x14ac:dyDescent="0.25">
      <c r="A33" s="23">
        <v>1</v>
      </c>
      <c r="B33" s="28" t="s">
        <v>41</v>
      </c>
      <c r="C33" s="23" t="s">
        <v>42</v>
      </c>
      <c r="D33" s="54"/>
      <c r="E33" s="55"/>
      <c r="F33" s="56"/>
      <c r="G33" s="54"/>
    </row>
    <row r="34" spans="1:7" s="27" customFormat="1" ht="54.6" customHeight="1" x14ac:dyDescent="0.25">
      <c r="A34" s="23">
        <v>2</v>
      </c>
      <c r="B34" s="28" t="s">
        <v>43</v>
      </c>
      <c r="C34" s="23" t="s">
        <v>44</v>
      </c>
      <c r="D34" s="54"/>
      <c r="E34" s="55"/>
      <c r="F34" s="56"/>
      <c r="G34" s="54"/>
    </row>
    <row r="35" spans="1:7" s="27" customFormat="1" ht="19.2" customHeight="1" x14ac:dyDescent="0.25">
      <c r="A35" s="23">
        <v>3</v>
      </c>
      <c r="B35" s="28" t="s">
        <v>45</v>
      </c>
      <c r="C35" s="23" t="s">
        <v>46</v>
      </c>
      <c r="D35" s="54"/>
      <c r="E35" s="55"/>
      <c r="F35" s="56"/>
      <c r="G35" s="54"/>
    </row>
    <row r="36" spans="1:7" s="27" customFormat="1" ht="28.8" customHeight="1" x14ac:dyDescent="0.25">
      <c r="A36" s="23">
        <v>4</v>
      </c>
      <c r="B36" s="28" t="s">
        <v>47</v>
      </c>
      <c r="C36" s="23" t="s">
        <v>48</v>
      </c>
      <c r="D36" s="54"/>
      <c r="E36" s="55"/>
      <c r="F36" s="56"/>
      <c r="G36" s="54"/>
    </row>
    <row r="37" spans="1:7" s="27" customFormat="1" ht="19.2" customHeight="1" x14ac:dyDescent="0.25">
      <c r="A37" s="23">
        <v>5</v>
      </c>
      <c r="B37" s="28" t="s">
        <v>49</v>
      </c>
      <c r="C37" s="23" t="s">
        <v>50</v>
      </c>
      <c r="D37" s="54"/>
      <c r="E37" s="55"/>
      <c r="F37" s="56"/>
      <c r="G37" s="54"/>
    </row>
    <row r="38" spans="1:7" s="27" customFormat="1" ht="13.2" x14ac:dyDescent="0.25">
      <c r="A38" s="57" t="s">
        <v>51</v>
      </c>
      <c r="B38" s="57"/>
      <c r="C38" s="57"/>
      <c r="D38" s="54"/>
      <c r="E38" s="55"/>
      <c r="F38" s="56"/>
      <c r="G38" s="54"/>
    </row>
    <row r="39" spans="1:7" s="27" customFormat="1" ht="34.200000000000003" customHeight="1" x14ac:dyDescent="0.25">
      <c r="A39" s="23">
        <v>6</v>
      </c>
      <c r="B39" s="28" t="s">
        <v>52</v>
      </c>
      <c r="C39" s="23" t="s">
        <v>28</v>
      </c>
      <c r="D39" s="54"/>
      <c r="E39" s="55"/>
      <c r="F39" s="56"/>
      <c r="G39" s="54"/>
    </row>
    <row r="40" spans="1:7" s="27" customFormat="1" ht="41.4" customHeight="1" x14ac:dyDescent="0.25">
      <c r="A40" s="23">
        <v>7</v>
      </c>
      <c r="B40" s="28" t="s">
        <v>53</v>
      </c>
      <c r="C40" s="23" t="s">
        <v>28</v>
      </c>
      <c r="D40" s="54"/>
      <c r="E40" s="55"/>
      <c r="F40" s="56"/>
      <c r="G40" s="54"/>
    </row>
    <row r="41" spans="1:7" s="27" customFormat="1" ht="47.25" customHeight="1" x14ac:dyDescent="0.25">
      <c r="A41" s="23">
        <v>8</v>
      </c>
      <c r="B41" s="28" t="s">
        <v>54</v>
      </c>
      <c r="C41" s="23" t="s">
        <v>42</v>
      </c>
      <c r="D41" s="54"/>
      <c r="E41" s="55"/>
      <c r="F41" s="56"/>
      <c r="G41" s="54"/>
    </row>
    <row r="42" spans="1:7" s="27" customFormat="1" ht="25.5" customHeight="1" x14ac:dyDescent="0.25">
      <c r="A42" s="23">
        <v>9</v>
      </c>
      <c r="B42" s="28" t="s">
        <v>55</v>
      </c>
      <c r="C42" s="23" t="s">
        <v>42</v>
      </c>
      <c r="D42" s="54"/>
      <c r="E42" s="55"/>
      <c r="F42" s="56"/>
      <c r="G42" s="54"/>
    </row>
    <row r="43" spans="1:7" s="27" customFormat="1" ht="36.75" customHeight="1" x14ac:dyDescent="0.25">
      <c r="A43" s="23">
        <v>10</v>
      </c>
      <c r="B43" s="28" t="s">
        <v>43</v>
      </c>
      <c r="C43" s="23" t="s">
        <v>56</v>
      </c>
      <c r="D43" s="54"/>
      <c r="E43" s="55"/>
      <c r="F43" s="56"/>
      <c r="G43" s="54"/>
    </row>
    <row r="44" spans="1:7" s="27" customFormat="1" ht="21.75" customHeight="1" x14ac:dyDescent="0.25">
      <c r="A44" s="23">
        <v>11</v>
      </c>
      <c r="B44" s="28" t="s">
        <v>57</v>
      </c>
      <c r="C44" s="23" t="s">
        <v>42</v>
      </c>
      <c r="D44" s="54"/>
      <c r="E44" s="55"/>
      <c r="F44" s="56"/>
      <c r="G44" s="54"/>
    </row>
    <row r="45" spans="1:7" s="27" customFormat="1" ht="13.2" x14ac:dyDescent="0.25">
      <c r="A45" s="52" t="s">
        <v>58</v>
      </c>
      <c r="B45" s="52"/>
      <c r="C45" s="52"/>
      <c r="D45" s="52"/>
      <c r="E45" s="52"/>
      <c r="F45" s="26"/>
    </row>
    <row r="46" spans="1:7" s="27" customFormat="1" ht="13.2" x14ac:dyDescent="0.25">
      <c r="A46" s="57" t="s">
        <v>59</v>
      </c>
      <c r="B46" s="57"/>
      <c r="C46" s="57"/>
      <c r="D46" s="54">
        <f>E46*F46*12</f>
        <v>84881.808000000019</v>
      </c>
      <c r="E46" s="55">
        <v>1.32</v>
      </c>
      <c r="F46" s="56">
        <f>F20</f>
        <v>5358.7000000000007</v>
      </c>
      <c r="G46" s="54">
        <f>D46</f>
        <v>84881.808000000019</v>
      </c>
    </row>
    <row r="47" spans="1:7" s="27" customFormat="1" ht="98.25" customHeight="1" x14ac:dyDescent="0.25">
      <c r="A47" s="23">
        <v>1</v>
      </c>
      <c r="B47" s="28" t="s">
        <v>60</v>
      </c>
      <c r="C47" s="23" t="s">
        <v>61</v>
      </c>
      <c r="D47" s="54"/>
      <c r="E47" s="55"/>
      <c r="F47" s="56"/>
      <c r="G47" s="54"/>
    </row>
    <row r="48" spans="1:7" s="27" customFormat="1" ht="40.200000000000003" customHeight="1" x14ac:dyDescent="0.25">
      <c r="A48" s="23">
        <v>2</v>
      </c>
      <c r="B48" s="28" t="s">
        <v>62</v>
      </c>
      <c r="C48" s="23" t="s">
        <v>61</v>
      </c>
      <c r="D48" s="54"/>
      <c r="E48" s="55"/>
      <c r="F48" s="56"/>
      <c r="G48" s="54"/>
    </row>
    <row r="49" spans="1:7" s="27" customFormat="1" ht="53.4" customHeight="1" x14ac:dyDescent="0.25">
      <c r="A49" s="23">
        <v>3</v>
      </c>
      <c r="B49" s="28" t="s">
        <v>63</v>
      </c>
      <c r="C49" s="23" t="s">
        <v>61</v>
      </c>
      <c r="D49" s="54"/>
      <c r="E49" s="55"/>
      <c r="F49" s="56"/>
      <c r="G49" s="54"/>
    </row>
    <row r="50" spans="1:7" s="27" customFormat="1" ht="18.600000000000001" customHeight="1" x14ac:dyDescent="0.25">
      <c r="A50" s="23">
        <v>4</v>
      </c>
      <c r="B50" s="28" t="s">
        <v>64</v>
      </c>
      <c r="C50" s="23" t="s">
        <v>26</v>
      </c>
      <c r="D50" s="54"/>
      <c r="E50" s="55"/>
      <c r="F50" s="56"/>
      <c r="G50" s="54"/>
    </row>
    <row r="51" spans="1:7" s="27" customFormat="1" ht="33" customHeight="1" x14ac:dyDescent="0.25">
      <c r="A51" s="23">
        <v>5</v>
      </c>
      <c r="B51" s="28" t="s">
        <v>65</v>
      </c>
      <c r="C51" s="23" t="s">
        <v>66</v>
      </c>
      <c r="D51" s="54"/>
      <c r="E51" s="55"/>
      <c r="F51" s="56"/>
      <c r="G51" s="54"/>
    </row>
    <row r="52" spans="1:7" s="27" customFormat="1" ht="13.2" x14ac:dyDescent="0.25">
      <c r="A52" s="57" t="s">
        <v>67</v>
      </c>
      <c r="B52" s="57"/>
      <c r="C52" s="57"/>
      <c r="D52" s="54">
        <f>E52*F52*12</f>
        <v>101600.95200000002</v>
      </c>
      <c r="E52" s="55">
        <v>1.58</v>
      </c>
      <c r="F52" s="56">
        <f>F20</f>
        <v>5358.7000000000007</v>
      </c>
      <c r="G52" s="54">
        <f>D52</f>
        <v>101600.95200000002</v>
      </c>
    </row>
    <row r="53" spans="1:7" s="27" customFormat="1" ht="58.2" customHeight="1" x14ac:dyDescent="0.25">
      <c r="A53" s="23">
        <v>1</v>
      </c>
      <c r="B53" s="28" t="s">
        <v>68</v>
      </c>
      <c r="C53" s="23" t="s">
        <v>61</v>
      </c>
      <c r="D53" s="54"/>
      <c r="E53" s="55"/>
      <c r="F53" s="56"/>
      <c r="G53" s="54"/>
    </row>
    <row r="54" spans="1:7" s="27" customFormat="1" ht="42" customHeight="1" x14ac:dyDescent="0.25">
      <c r="A54" s="23">
        <v>2</v>
      </c>
      <c r="B54" s="28" t="s">
        <v>69</v>
      </c>
      <c r="C54" s="23" t="s">
        <v>26</v>
      </c>
      <c r="D54" s="54"/>
      <c r="E54" s="55"/>
      <c r="F54" s="56"/>
      <c r="G54" s="54"/>
    </row>
    <row r="55" spans="1:7" s="27" customFormat="1" ht="56.25" customHeight="1" x14ac:dyDescent="0.25">
      <c r="A55" s="23">
        <v>3</v>
      </c>
      <c r="B55" s="28" t="s">
        <v>70</v>
      </c>
      <c r="C55" s="23" t="s">
        <v>61</v>
      </c>
      <c r="D55" s="54"/>
      <c r="E55" s="55"/>
      <c r="F55" s="56"/>
      <c r="G55" s="54"/>
    </row>
    <row r="56" spans="1:7" s="27" customFormat="1" ht="21" customHeight="1" x14ac:dyDescent="0.25">
      <c r="A56" s="23">
        <v>4</v>
      </c>
      <c r="B56" s="28" t="s">
        <v>64</v>
      </c>
      <c r="C56" s="23" t="s">
        <v>26</v>
      </c>
      <c r="D56" s="54"/>
      <c r="E56" s="55"/>
      <c r="F56" s="56"/>
      <c r="G56" s="54"/>
    </row>
    <row r="57" spans="1:7" s="27" customFormat="1" ht="32.4" customHeight="1" x14ac:dyDescent="0.25">
      <c r="A57" s="23">
        <v>5</v>
      </c>
      <c r="B57" s="28" t="s">
        <v>65</v>
      </c>
      <c r="C57" s="23" t="s">
        <v>61</v>
      </c>
      <c r="D57" s="54"/>
      <c r="E57" s="55"/>
      <c r="F57" s="56"/>
      <c r="G57" s="54"/>
    </row>
    <row r="58" spans="1:7" s="27" customFormat="1" ht="13.2" x14ac:dyDescent="0.25">
      <c r="A58" s="57" t="s">
        <v>71</v>
      </c>
      <c r="B58" s="57"/>
      <c r="C58" s="57"/>
      <c r="D58" s="54">
        <f>E58*F58*12</f>
        <v>115104.87600000002</v>
      </c>
      <c r="E58" s="55">
        <v>1.79</v>
      </c>
      <c r="F58" s="56">
        <f>F20</f>
        <v>5358.7000000000007</v>
      </c>
      <c r="G58" s="54">
        <f>D58</f>
        <v>115104.87600000002</v>
      </c>
    </row>
    <row r="59" spans="1:7" s="27" customFormat="1" ht="40.200000000000003" customHeight="1" x14ac:dyDescent="0.25">
      <c r="A59" s="23">
        <v>1</v>
      </c>
      <c r="B59" s="28" t="s">
        <v>72</v>
      </c>
      <c r="C59" s="23" t="s">
        <v>61</v>
      </c>
      <c r="D59" s="54"/>
      <c r="E59" s="55"/>
      <c r="F59" s="56"/>
      <c r="G59" s="54"/>
    </row>
    <row r="60" spans="1:7" s="27" customFormat="1" ht="13.2" x14ac:dyDescent="0.25">
      <c r="A60" s="57" t="s">
        <v>73</v>
      </c>
      <c r="B60" s="57"/>
      <c r="C60" s="57"/>
      <c r="D60" s="54">
        <f>E60*F60*12</f>
        <v>249501.07200000001</v>
      </c>
      <c r="E60" s="55">
        <v>3.88</v>
      </c>
      <c r="F60" s="56">
        <f>F20</f>
        <v>5358.7000000000007</v>
      </c>
      <c r="G60" s="54">
        <f>D60</f>
        <v>249501.07200000001</v>
      </c>
    </row>
    <row r="61" spans="1:7" s="27" customFormat="1" ht="42.6" customHeight="1" x14ac:dyDescent="0.25">
      <c r="A61" s="23">
        <v>1</v>
      </c>
      <c r="B61" s="28" t="s">
        <v>74</v>
      </c>
      <c r="C61" s="23" t="s">
        <v>26</v>
      </c>
      <c r="D61" s="54"/>
      <c r="E61" s="55"/>
      <c r="F61" s="56"/>
      <c r="G61" s="54"/>
    </row>
    <row r="62" spans="1:7" s="27" customFormat="1" ht="25.5" customHeight="1" x14ac:dyDescent="0.25">
      <c r="A62" s="23">
        <v>2</v>
      </c>
      <c r="B62" s="28" t="s">
        <v>75</v>
      </c>
      <c r="C62" s="23" t="s">
        <v>61</v>
      </c>
      <c r="D62" s="54"/>
      <c r="E62" s="55"/>
      <c r="F62" s="56"/>
      <c r="G62" s="54"/>
    </row>
    <row r="63" spans="1:7" s="27" customFormat="1" ht="22.2" customHeight="1" x14ac:dyDescent="0.25">
      <c r="A63" s="23">
        <v>3</v>
      </c>
      <c r="B63" s="28" t="s">
        <v>76</v>
      </c>
      <c r="C63" s="23" t="s">
        <v>26</v>
      </c>
      <c r="D63" s="54"/>
      <c r="E63" s="55"/>
      <c r="F63" s="56"/>
      <c r="G63" s="54"/>
    </row>
    <row r="64" spans="1:7" s="27" customFormat="1" ht="44.4" customHeight="1" x14ac:dyDescent="0.25">
      <c r="A64" s="23">
        <v>4</v>
      </c>
      <c r="B64" s="28" t="s">
        <v>69</v>
      </c>
      <c r="C64" s="23" t="s">
        <v>26</v>
      </c>
      <c r="D64" s="54"/>
      <c r="E64" s="55"/>
      <c r="F64" s="56"/>
      <c r="G64" s="54"/>
    </row>
    <row r="65" spans="1:7" s="27" customFormat="1" ht="45" customHeight="1" x14ac:dyDescent="0.25">
      <c r="A65" s="23">
        <v>5</v>
      </c>
      <c r="B65" s="28" t="s">
        <v>77</v>
      </c>
      <c r="C65" s="23" t="s">
        <v>61</v>
      </c>
      <c r="D65" s="54"/>
      <c r="E65" s="55"/>
      <c r="F65" s="56"/>
      <c r="G65" s="54"/>
    </row>
    <row r="66" spans="1:7" s="27" customFormat="1" ht="13.2" x14ac:dyDescent="0.25">
      <c r="A66" s="57" t="s">
        <v>78</v>
      </c>
      <c r="B66" s="57"/>
      <c r="C66" s="57"/>
      <c r="D66" s="54">
        <f>E66*F66*12</f>
        <v>127322.712</v>
      </c>
      <c r="E66" s="55">
        <v>1.98</v>
      </c>
      <c r="F66" s="56">
        <f>F20</f>
        <v>5358.7000000000007</v>
      </c>
      <c r="G66" s="54">
        <f>D66</f>
        <v>127322.712</v>
      </c>
    </row>
    <row r="67" spans="1:7" s="27" customFormat="1" ht="71.25" customHeight="1" x14ac:dyDescent="0.25">
      <c r="A67" s="23">
        <v>1</v>
      </c>
      <c r="B67" s="28" t="s">
        <v>79</v>
      </c>
      <c r="C67" s="23" t="s">
        <v>26</v>
      </c>
      <c r="D67" s="54"/>
      <c r="E67" s="55"/>
      <c r="F67" s="56"/>
      <c r="G67" s="54"/>
    </row>
    <row r="68" spans="1:7" s="27" customFormat="1" ht="69.599999999999994" customHeight="1" x14ac:dyDescent="0.25">
      <c r="A68" s="23">
        <v>2</v>
      </c>
      <c r="B68" s="28" t="s">
        <v>80</v>
      </c>
      <c r="C68" s="23" t="s">
        <v>61</v>
      </c>
      <c r="D68" s="54"/>
      <c r="E68" s="55"/>
      <c r="F68" s="56"/>
      <c r="G68" s="54"/>
    </row>
    <row r="69" spans="1:7" s="27" customFormat="1" ht="41.25" customHeight="1" x14ac:dyDescent="0.25">
      <c r="A69" s="23">
        <v>3</v>
      </c>
      <c r="B69" s="28" t="s">
        <v>81</v>
      </c>
      <c r="C69" s="23" t="s">
        <v>61</v>
      </c>
      <c r="D69" s="54"/>
      <c r="E69" s="55"/>
      <c r="F69" s="56"/>
      <c r="G69" s="54"/>
    </row>
    <row r="70" spans="1:7" s="27" customFormat="1" ht="13.2" x14ac:dyDescent="0.25">
      <c r="A70" s="57" t="s">
        <v>82</v>
      </c>
      <c r="B70" s="57"/>
      <c r="C70" s="57"/>
      <c r="D70" s="57"/>
      <c r="E70" s="57"/>
      <c r="F70" s="26"/>
    </row>
    <row r="71" spans="1:7" s="27" customFormat="1" ht="71.25" customHeight="1" x14ac:dyDescent="0.25">
      <c r="A71" s="23">
        <v>1</v>
      </c>
      <c r="B71" s="28" t="s">
        <v>83</v>
      </c>
      <c r="C71" s="23" t="s">
        <v>66</v>
      </c>
      <c r="D71" s="54">
        <f>E71*F71*12</f>
        <v>244356.72000000003</v>
      </c>
      <c r="E71" s="55">
        <v>3.8</v>
      </c>
      <c r="F71" s="56">
        <f>F20</f>
        <v>5358.7000000000007</v>
      </c>
      <c r="G71" s="54">
        <f>D71</f>
        <v>244356.72000000003</v>
      </c>
    </row>
    <row r="72" spans="1:7" s="27" customFormat="1" ht="34.5" customHeight="1" x14ac:dyDescent="0.25">
      <c r="A72" s="23">
        <v>2</v>
      </c>
      <c r="B72" s="28" t="s">
        <v>84</v>
      </c>
      <c r="C72" s="23" t="s">
        <v>85</v>
      </c>
      <c r="D72" s="54"/>
      <c r="E72" s="55"/>
      <c r="F72" s="56"/>
      <c r="G72" s="54"/>
    </row>
    <row r="73" spans="1:7" s="27" customFormat="1" ht="15" customHeight="1" x14ac:dyDescent="0.25">
      <c r="A73" s="57" t="s">
        <v>86</v>
      </c>
      <c r="B73" s="57"/>
      <c r="C73" s="57"/>
      <c r="D73" s="57"/>
      <c r="E73" s="57"/>
      <c r="F73" s="26"/>
    </row>
    <row r="74" spans="1:7" s="27" customFormat="1" ht="78.75" customHeight="1" x14ac:dyDescent="0.25">
      <c r="A74" s="23">
        <v>1</v>
      </c>
      <c r="B74" s="28" t="s">
        <v>87</v>
      </c>
      <c r="C74" s="23" t="s">
        <v>88</v>
      </c>
      <c r="D74" s="58">
        <f>E74*F74*12</f>
        <v>338884.18800000002</v>
      </c>
      <c r="E74" s="61">
        <v>5.27</v>
      </c>
      <c r="F74" s="56">
        <f>F20</f>
        <v>5358.7000000000007</v>
      </c>
      <c r="G74" s="58">
        <f>D74</f>
        <v>338884.18800000002</v>
      </c>
    </row>
    <row r="75" spans="1:7" s="27" customFormat="1" ht="70.5" customHeight="1" x14ac:dyDescent="0.25">
      <c r="A75" s="23">
        <v>2</v>
      </c>
      <c r="B75" s="28" t="s">
        <v>89</v>
      </c>
      <c r="C75" s="23" t="s">
        <v>88</v>
      </c>
      <c r="D75" s="59"/>
      <c r="E75" s="62"/>
      <c r="F75" s="56"/>
      <c r="G75" s="59"/>
    </row>
    <row r="76" spans="1:7" s="27" customFormat="1" ht="67.5" customHeight="1" x14ac:dyDescent="0.25">
      <c r="A76" s="64">
        <v>3</v>
      </c>
      <c r="B76" s="28" t="s">
        <v>90</v>
      </c>
      <c r="C76" s="64" t="s">
        <v>91</v>
      </c>
      <c r="D76" s="59"/>
      <c r="E76" s="62"/>
      <c r="F76" s="56"/>
      <c r="G76" s="59"/>
    </row>
    <row r="77" spans="1:7" s="27" customFormat="1" ht="30.75" customHeight="1" x14ac:dyDescent="0.25">
      <c r="A77" s="64"/>
      <c r="B77" s="28" t="s">
        <v>92</v>
      </c>
      <c r="C77" s="64"/>
      <c r="D77" s="59"/>
      <c r="E77" s="62"/>
      <c r="F77" s="56"/>
      <c r="G77" s="59"/>
    </row>
    <row r="78" spans="1:7" s="27" customFormat="1" ht="15" customHeight="1" x14ac:dyDescent="0.25">
      <c r="A78" s="64"/>
      <c r="B78" s="65" t="s">
        <v>93</v>
      </c>
      <c r="C78" s="64"/>
      <c r="D78" s="59"/>
      <c r="E78" s="62"/>
      <c r="F78" s="56"/>
      <c r="G78" s="59"/>
    </row>
    <row r="79" spans="1:7" s="27" customFormat="1" ht="69.75" customHeight="1" x14ac:dyDescent="0.25">
      <c r="A79" s="64"/>
      <c r="B79" s="65"/>
      <c r="C79" s="64"/>
      <c r="D79" s="59"/>
      <c r="E79" s="62"/>
      <c r="F79" s="56"/>
      <c r="G79" s="59"/>
    </row>
    <row r="80" spans="1:7" s="27" customFormat="1" ht="71.400000000000006" customHeight="1" x14ac:dyDescent="0.25">
      <c r="A80" s="64"/>
      <c r="B80" s="28" t="s">
        <v>94</v>
      </c>
      <c r="C80" s="64"/>
      <c r="D80" s="59"/>
      <c r="E80" s="62"/>
      <c r="F80" s="56"/>
      <c r="G80" s="59"/>
    </row>
    <row r="81" spans="1:7" s="27" customFormat="1" ht="54.75" customHeight="1" x14ac:dyDescent="0.25">
      <c r="A81" s="64"/>
      <c r="B81" s="28" t="s">
        <v>95</v>
      </c>
      <c r="C81" s="64"/>
      <c r="D81" s="59"/>
      <c r="E81" s="62"/>
      <c r="F81" s="56"/>
      <c r="G81" s="59"/>
    </row>
    <row r="82" spans="1:7" s="27" customFormat="1" ht="80.25" customHeight="1" x14ac:dyDescent="0.25">
      <c r="A82" s="23">
        <v>4</v>
      </c>
      <c r="B82" s="28" t="s">
        <v>96</v>
      </c>
      <c r="C82" s="23" t="s">
        <v>97</v>
      </c>
      <c r="D82" s="59"/>
      <c r="E82" s="62"/>
      <c r="F82" s="56"/>
      <c r="G82" s="59"/>
    </row>
    <row r="83" spans="1:7" s="27" customFormat="1" ht="48" customHeight="1" x14ac:dyDescent="0.25">
      <c r="A83" s="23">
        <v>5</v>
      </c>
      <c r="B83" s="28" t="s">
        <v>98</v>
      </c>
      <c r="C83" s="23" t="s">
        <v>99</v>
      </c>
      <c r="D83" s="59"/>
      <c r="E83" s="62"/>
      <c r="F83" s="56"/>
      <c r="G83" s="59"/>
    </row>
    <row r="84" spans="1:7" s="27" customFormat="1" ht="71.25" customHeight="1" x14ac:dyDescent="0.25">
      <c r="A84" s="23">
        <v>6</v>
      </c>
      <c r="B84" s="28" t="s">
        <v>100</v>
      </c>
      <c r="C84" s="23" t="s">
        <v>101</v>
      </c>
      <c r="D84" s="59"/>
      <c r="E84" s="62"/>
      <c r="F84" s="56"/>
      <c r="G84" s="59"/>
    </row>
    <row r="85" spans="1:7" s="27" customFormat="1" ht="53.25" customHeight="1" x14ac:dyDescent="0.25">
      <c r="A85" s="23">
        <v>7</v>
      </c>
      <c r="B85" s="28" t="s">
        <v>102</v>
      </c>
      <c r="C85" s="23" t="s">
        <v>61</v>
      </c>
      <c r="D85" s="59"/>
      <c r="E85" s="62"/>
      <c r="F85" s="56"/>
      <c r="G85" s="59"/>
    </row>
    <row r="86" spans="1:7" s="27" customFormat="1" ht="81" customHeight="1" x14ac:dyDescent="0.25">
      <c r="A86" s="23">
        <v>8</v>
      </c>
      <c r="B86" s="28" t="s">
        <v>103</v>
      </c>
      <c r="C86" s="23" t="s">
        <v>104</v>
      </c>
      <c r="D86" s="59"/>
      <c r="E86" s="62"/>
      <c r="F86" s="56"/>
      <c r="G86" s="59"/>
    </row>
    <row r="87" spans="1:7" s="27" customFormat="1" ht="112.2" customHeight="1" x14ac:dyDescent="0.25">
      <c r="A87" s="23">
        <v>9</v>
      </c>
      <c r="B87" s="28" t="s">
        <v>105</v>
      </c>
      <c r="C87" s="23" t="s">
        <v>106</v>
      </c>
      <c r="D87" s="59"/>
      <c r="E87" s="62"/>
      <c r="F87" s="56"/>
      <c r="G87" s="59"/>
    </row>
    <row r="88" spans="1:7" s="27" customFormat="1" ht="57" customHeight="1" x14ac:dyDescent="0.25">
      <c r="A88" s="23">
        <v>10</v>
      </c>
      <c r="B88" s="28" t="s">
        <v>107</v>
      </c>
      <c r="C88" s="23" t="s">
        <v>108</v>
      </c>
      <c r="D88" s="59"/>
      <c r="E88" s="62"/>
      <c r="F88" s="56"/>
      <c r="G88" s="59"/>
    </row>
    <row r="89" spans="1:7" s="27" customFormat="1" ht="30.6" customHeight="1" x14ac:dyDescent="0.25">
      <c r="A89" s="23">
        <v>11</v>
      </c>
      <c r="B89" s="28" t="s">
        <v>109</v>
      </c>
      <c r="C89" s="23" t="s">
        <v>110</v>
      </c>
      <c r="D89" s="59"/>
      <c r="E89" s="62"/>
      <c r="F89" s="56"/>
      <c r="G89" s="59"/>
    </row>
    <row r="90" spans="1:7" s="27" customFormat="1" ht="42" customHeight="1" x14ac:dyDescent="0.25">
      <c r="A90" s="23">
        <v>12</v>
      </c>
      <c r="B90" s="28" t="s">
        <v>111</v>
      </c>
      <c r="C90" s="23" t="s">
        <v>112</v>
      </c>
      <c r="D90" s="59"/>
      <c r="E90" s="62"/>
      <c r="F90" s="56"/>
      <c r="G90" s="59"/>
    </row>
    <row r="91" spans="1:7" s="27" customFormat="1" ht="103.5" customHeight="1" x14ac:dyDescent="0.25">
      <c r="A91" s="23">
        <v>13</v>
      </c>
      <c r="B91" s="28" t="s">
        <v>113</v>
      </c>
      <c r="C91" s="23" t="s">
        <v>114</v>
      </c>
      <c r="D91" s="59"/>
      <c r="E91" s="62"/>
      <c r="F91" s="56"/>
      <c r="G91" s="59"/>
    </row>
    <row r="92" spans="1:7" s="27" customFormat="1" ht="58.8" customHeight="1" x14ac:dyDescent="0.25">
      <c r="A92" s="23">
        <v>14</v>
      </c>
      <c r="B92" s="28" t="s">
        <v>115</v>
      </c>
      <c r="C92" s="23" t="s">
        <v>116</v>
      </c>
      <c r="D92" s="60"/>
      <c r="E92" s="63"/>
      <c r="F92" s="32">
        <f>F20</f>
        <v>5358.7000000000007</v>
      </c>
      <c r="G92" s="60"/>
    </row>
    <row r="93" spans="1:7" s="27" customFormat="1" ht="13.2" x14ac:dyDescent="0.25">
      <c r="A93" s="57" t="s">
        <v>117</v>
      </c>
      <c r="B93" s="57"/>
      <c r="C93" s="57"/>
      <c r="D93" s="57"/>
      <c r="E93" s="57"/>
      <c r="F93" s="26"/>
    </row>
    <row r="94" spans="1:7" s="27" customFormat="1" ht="27" customHeight="1" x14ac:dyDescent="0.25">
      <c r="A94" s="34">
        <v>1</v>
      </c>
      <c r="B94" s="35" t="s">
        <v>118</v>
      </c>
      <c r="C94" s="67" t="s">
        <v>119</v>
      </c>
      <c r="D94" s="58">
        <f>E94*F100*12</f>
        <v>321522.00000000006</v>
      </c>
      <c r="E94" s="61">
        <v>5</v>
      </c>
      <c r="F94" s="26"/>
      <c r="G94" s="58">
        <f>D94</f>
        <v>321522.00000000006</v>
      </c>
    </row>
    <row r="95" spans="1:7" s="27" customFormat="1" ht="19.8" customHeight="1" x14ac:dyDescent="0.25">
      <c r="A95" s="34">
        <v>2</v>
      </c>
      <c r="B95" s="35" t="s">
        <v>120</v>
      </c>
      <c r="C95" s="68"/>
      <c r="D95" s="59"/>
      <c r="E95" s="62"/>
      <c r="F95" s="26"/>
      <c r="G95" s="59"/>
    </row>
    <row r="96" spans="1:7" s="27" customFormat="1" ht="13.2" x14ac:dyDescent="0.25">
      <c r="A96" s="34">
        <v>3</v>
      </c>
      <c r="B96" s="35" t="s">
        <v>121</v>
      </c>
      <c r="C96" s="68"/>
      <c r="D96" s="59"/>
      <c r="E96" s="62"/>
      <c r="F96" s="26"/>
      <c r="G96" s="59"/>
    </row>
    <row r="97" spans="1:9" s="27" customFormat="1" ht="13.2" x14ac:dyDescent="0.25">
      <c r="A97" s="34">
        <v>4</v>
      </c>
      <c r="B97" s="35" t="s">
        <v>122</v>
      </c>
      <c r="C97" s="68"/>
      <c r="D97" s="59"/>
      <c r="E97" s="62"/>
      <c r="F97" s="26"/>
      <c r="G97" s="59"/>
    </row>
    <row r="98" spans="1:9" s="27" customFormat="1" ht="13.2" x14ac:dyDescent="0.25">
      <c r="A98" s="34">
        <v>5</v>
      </c>
      <c r="B98" s="35" t="s">
        <v>123</v>
      </c>
      <c r="C98" s="68"/>
      <c r="D98" s="59"/>
      <c r="E98" s="62"/>
      <c r="F98" s="26"/>
      <c r="G98" s="59"/>
    </row>
    <row r="99" spans="1:9" s="27" customFormat="1" ht="13.2" x14ac:dyDescent="0.25">
      <c r="A99" s="34">
        <v>6</v>
      </c>
      <c r="B99" s="35" t="s">
        <v>124</v>
      </c>
      <c r="C99" s="68"/>
      <c r="D99" s="59"/>
      <c r="E99" s="62"/>
      <c r="F99" s="26"/>
      <c r="G99" s="59"/>
    </row>
    <row r="100" spans="1:9" s="27" customFormat="1" ht="21.6" customHeight="1" x14ac:dyDescent="0.25">
      <c r="A100" s="23">
        <v>7</v>
      </c>
      <c r="B100" s="35" t="s">
        <v>125</v>
      </c>
      <c r="C100" s="69"/>
      <c r="D100" s="60"/>
      <c r="E100" s="63"/>
      <c r="F100" s="32">
        <f>F20</f>
        <v>5358.7000000000007</v>
      </c>
      <c r="G100" s="60"/>
    </row>
    <row r="101" spans="1:9" s="27" customFormat="1" ht="20.399999999999999" customHeight="1" x14ac:dyDescent="0.25">
      <c r="A101" s="66" t="s">
        <v>126</v>
      </c>
      <c r="B101" s="66"/>
      <c r="C101" s="66"/>
      <c r="D101" s="36">
        <f>D20+D25+D27+D30+D32+D46+D52+D58+D60+D66+D71+D74+D92+D94</f>
        <v>2100181.7040000004</v>
      </c>
      <c r="E101" s="30"/>
      <c r="F101" s="37">
        <f>32.66*5358.7*12</f>
        <v>2100181.7039999994</v>
      </c>
      <c r="G101" s="36">
        <f>G20+G25+G27+G30+G32+G46+G52+G58+G60+G66+G71+G74+G92+G94</f>
        <v>2100181.7040000004</v>
      </c>
    </row>
    <row r="103" spans="1:9" x14ac:dyDescent="0.3">
      <c r="A103" s="39"/>
      <c r="B103" s="43" t="s">
        <v>130</v>
      </c>
      <c r="C103" s="41"/>
      <c r="D103" s="42"/>
      <c r="E103" s="42"/>
      <c r="F103" s="40"/>
      <c r="G103" s="40"/>
    </row>
    <row r="104" spans="1:9" x14ac:dyDescent="0.3">
      <c r="A104" s="33">
        <v>1</v>
      </c>
      <c r="B104" s="35" t="s">
        <v>131</v>
      </c>
      <c r="C104" s="41"/>
      <c r="D104" s="42"/>
      <c r="E104" s="42"/>
      <c r="F104" s="40"/>
      <c r="G104" s="47">
        <v>3100</v>
      </c>
    </row>
    <row r="105" spans="1:9" x14ac:dyDescent="0.3">
      <c r="A105" s="33">
        <v>2</v>
      </c>
      <c r="B105" s="35" t="s">
        <v>132</v>
      </c>
      <c r="C105" s="41"/>
      <c r="D105" s="42"/>
      <c r="E105" s="42"/>
      <c r="F105" s="40"/>
      <c r="G105" s="47">
        <v>14790</v>
      </c>
    </row>
    <row r="106" spans="1:9" x14ac:dyDescent="0.3">
      <c r="A106" s="33"/>
      <c r="B106" s="35"/>
      <c r="C106" s="48" t="s">
        <v>133</v>
      </c>
      <c r="D106" s="42"/>
      <c r="E106" s="42"/>
      <c r="F106" s="40"/>
      <c r="G106" s="49">
        <f>SUM(G104:G105)</f>
        <v>17890</v>
      </c>
    </row>
    <row r="107" spans="1:9" x14ac:dyDescent="0.3">
      <c r="D107" s="44"/>
      <c r="E107" s="44"/>
      <c r="F107" s="45"/>
      <c r="G107" s="46"/>
      <c r="H107" s="45"/>
      <c r="I107" s="45"/>
    </row>
    <row r="108" spans="1:9" ht="19.8" customHeight="1" x14ac:dyDescent="0.3">
      <c r="A108" s="70" t="s">
        <v>134</v>
      </c>
      <c r="B108" s="70"/>
      <c r="C108" s="70"/>
      <c r="D108" s="42"/>
      <c r="E108" s="42"/>
      <c r="F108" s="40"/>
      <c r="G108" s="47"/>
      <c r="H108" s="45"/>
      <c r="I108" s="45"/>
    </row>
    <row r="109" spans="1:9" ht="26.4" x14ac:dyDescent="0.3">
      <c r="A109" s="38">
        <v>1</v>
      </c>
      <c r="B109" s="35" t="s">
        <v>120</v>
      </c>
      <c r="C109" s="41"/>
      <c r="D109" s="42"/>
      <c r="E109" s="42"/>
      <c r="F109" s="40"/>
      <c r="G109" s="47"/>
      <c r="H109" s="45"/>
      <c r="I109" s="45"/>
    </row>
    <row r="110" spans="1:9" x14ac:dyDescent="0.3">
      <c r="A110" s="38">
        <v>2</v>
      </c>
      <c r="B110" s="35" t="s">
        <v>122</v>
      </c>
      <c r="C110" s="41"/>
      <c r="D110" s="42"/>
      <c r="E110" s="42"/>
      <c r="F110" s="40"/>
      <c r="G110" s="47"/>
      <c r="H110" s="45"/>
      <c r="I110" s="45"/>
    </row>
    <row r="111" spans="1:9" x14ac:dyDescent="0.3">
      <c r="D111" s="44"/>
      <c r="E111" s="44"/>
      <c r="F111" s="45"/>
      <c r="G111" s="45"/>
      <c r="H111" s="45"/>
      <c r="I111" s="45"/>
    </row>
    <row r="112" spans="1:9" x14ac:dyDescent="0.3">
      <c r="D112" s="44"/>
      <c r="E112" s="44"/>
      <c r="F112" s="45"/>
      <c r="G112" s="45"/>
      <c r="H112" s="45"/>
      <c r="I112" s="45"/>
    </row>
  </sheetData>
  <mergeCells count="66">
    <mergeCell ref="A108:C108"/>
    <mergeCell ref="A101:C101"/>
    <mergeCell ref="G20:G24"/>
    <mergeCell ref="G27:G29"/>
    <mergeCell ref="G32:G44"/>
    <mergeCell ref="G46:G51"/>
    <mergeCell ref="G52:G57"/>
    <mergeCell ref="G58:G59"/>
    <mergeCell ref="G60:G65"/>
    <mergeCell ref="G66:G69"/>
    <mergeCell ref="G71:G72"/>
    <mergeCell ref="G74:G92"/>
    <mergeCell ref="G94:G100"/>
    <mergeCell ref="A93:E93"/>
    <mergeCell ref="C94:C100"/>
    <mergeCell ref="D94:D100"/>
    <mergeCell ref="E94:E100"/>
    <mergeCell ref="D74:D92"/>
    <mergeCell ref="E74:E92"/>
    <mergeCell ref="F74:F91"/>
    <mergeCell ref="A76:A81"/>
    <mergeCell ref="C76:C81"/>
    <mergeCell ref="B78:B79"/>
    <mergeCell ref="A70:E70"/>
    <mergeCell ref="D71:D72"/>
    <mergeCell ref="E71:E72"/>
    <mergeCell ref="F71:F72"/>
    <mergeCell ref="A73:E73"/>
    <mergeCell ref="A60:C60"/>
    <mergeCell ref="D60:D65"/>
    <mergeCell ref="E60:E65"/>
    <mergeCell ref="F60:F65"/>
    <mergeCell ref="A66:C66"/>
    <mergeCell ref="D66:D69"/>
    <mergeCell ref="E66:E69"/>
    <mergeCell ref="F66:F69"/>
    <mergeCell ref="A52:C52"/>
    <mergeCell ref="D52:D57"/>
    <mergeCell ref="E52:E57"/>
    <mergeCell ref="F52:F57"/>
    <mergeCell ref="A58:C58"/>
    <mergeCell ref="D58:D59"/>
    <mergeCell ref="E58:E59"/>
    <mergeCell ref="F58:F59"/>
    <mergeCell ref="A45:E45"/>
    <mergeCell ref="A46:C46"/>
    <mergeCell ref="D46:D51"/>
    <mergeCell ref="E46:E51"/>
    <mergeCell ref="F46:F51"/>
    <mergeCell ref="A32:C32"/>
    <mergeCell ref="D32:D44"/>
    <mergeCell ref="E32:E44"/>
    <mergeCell ref="F32:F44"/>
    <mergeCell ref="A38:C38"/>
    <mergeCell ref="A26:E26"/>
    <mergeCell ref="D27:D29"/>
    <mergeCell ref="E27:E29"/>
    <mergeCell ref="F27:F29"/>
    <mergeCell ref="A31:E31"/>
    <mergeCell ref="A3:E3"/>
    <mergeCell ref="B5:C7"/>
    <mergeCell ref="A19:E19"/>
    <mergeCell ref="A2:G2"/>
    <mergeCell ref="D20:D24"/>
    <mergeCell ref="E20:E24"/>
    <mergeCell ref="F20:F24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</vt:lpstr>
      <vt:lpstr>'Чехова 39'!Область_печати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2018-12-12T05:07:11Z</dcterms:created>
  <dcterms:modified xsi:type="dcterms:W3CDTF">2025-02-05T07:42:05Z</dcterms:modified>
</cp:coreProperties>
</file>