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Чехова 39 А" sheetId="1" r:id="rId1"/>
  </sheets>
  <definedNames>
    <definedName name="_xlnm.Print_Area" localSheetId="0">'Чехова 39 А'!$A$1:$G$105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G105" i="1" l="1"/>
  <c r="G101" i="1" l="1"/>
  <c r="F98" i="1" l="1"/>
  <c r="E97" i="1"/>
  <c r="D13" i="1" l="1"/>
  <c r="F21" i="1" s="1"/>
  <c r="F60" i="1" l="1"/>
  <c r="D60" i="1" s="1"/>
  <c r="G60" i="1" s="1"/>
  <c r="F71" i="1"/>
  <c r="D71" i="1" s="1"/>
  <c r="G71" i="1" s="1"/>
  <c r="F92" i="1"/>
  <c r="D92" i="1" s="1"/>
  <c r="G92" i="1" s="1"/>
  <c r="F58" i="1"/>
  <c r="D58" i="1" s="1"/>
  <c r="G58" i="1" s="1"/>
  <c r="F74" i="1"/>
  <c r="D74" i="1" s="1"/>
  <c r="G74" i="1" s="1"/>
  <c r="F94" i="1"/>
  <c r="D94" i="1" s="1"/>
  <c r="G94" i="1" s="1"/>
  <c r="F52" i="1"/>
  <c r="D52" i="1" s="1"/>
  <c r="G52" i="1" s="1"/>
  <c r="F28" i="1"/>
  <c r="D28" i="1" s="1"/>
  <c r="G28" i="1" s="1"/>
  <c r="F33" i="1"/>
  <c r="D33" i="1" s="1"/>
  <c r="G33" i="1" s="1"/>
  <c r="F26" i="1"/>
  <c r="D26" i="1" s="1"/>
  <c r="G26" i="1" s="1"/>
  <c r="F31" i="1"/>
  <c r="D31" i="1" s="1"/>
  <c r="G31" i="1" s="1"/>
  <c r="F46" i="1"/>
  <c r="D46" i="1" s="1"/>
  <c r="G46" i="1" s="1"/>
  <c r="D21" i="1"/>
  <c r="G21" i="1" s="1"/>
  <c r="F66" i="1"/>
  <c r="D66" i="1" s="1"/>
  <c r="G66" i="1" s="1"/>
  <c r="G98" i="1" l="1"/>
  <c r="D98" i="1"/>
</calcChain>
</file>

<file path=xl/sharedStrings.xml><?xml version="1.0" encoding="utf-8"?>
<sst xmlns="http://schemas.openxmlformats.org/spreadsheetml/2006/main" count="165" uniqueCount="132">
  <si>
    <t>1 категория</t>
  </si>
  <si>
    <t xml:space="preserve">многоквартирного дома № 39 А по ул. Чехова города Белогорск </t>
  </si>
  <si>
    <t>Площадь нежилых помещений МКД</t>
  </si>
  <si>
    <t>Площадь лестничных клеток, тамбуров,  кв.м.</t>
  </si>
  <si>
    <t>2026-2028</t>
  </si>
  <si>
    <t xml:space="preserve">Год постройки </t>
  </si>
  <si>
    <t>Общая площадь жилых помещений МКД , кв.м.</t>
  </si>
  <si>
    <t>Площадь подвальных помещений, кв.м.</t>
  </si>
  <si>
    <t xml:space="preserve"> Отчет о выполненных работах и оказанных услугах по содержанию общего имущества </t>
  </si>
  <si>
    <r>
      <t xml:space="preserve">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</si>
  <si>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</si>
  <si>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2038-2040</t>
  </si>
  <si>
    <t>2041-2043</t>
  </si>
  <si>
    <t>ВДИС</t>
  </si>
  <si>
    <t>крыша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</si>
  <si>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</si>
  <si>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</si>
  <si>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</si>
  <si>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</si>
  <si>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</si>
  <si>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</si>
  <si>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</si>
  <si>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</si>
  <si>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</si>
  <si>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</si>
  <si>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</si>
  <si>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</si>
  <si>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</si>
  <si>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</si>
  <si>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</si>
  <si>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</si>
  <si>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</si>
  <si>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</si>
  <si>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</si>
  <si>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</si>
  <si>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</si>
  <si>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</si>
  <si>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</si>
  <si>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</si>
  <si>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</si>
  <si>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</si>
  <si>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</si>
  <si>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</si>
  <si>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</si>
  <si>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</si>
  <si>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</si>
  <si>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</si>
  <si>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</si>
  <si>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</si>
  <si>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</si>
  <si>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</si>
  <si>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</si>
  <si>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</si>
  <si>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</si>
  <si>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</si>
  <si>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</si>
  <si>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</si>
  <si>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</si>
  <si>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</si>
  <si>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</si>
  <si>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</si>
  <si>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</si>
  <si>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</si>
  <si>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</si>
  <si>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</si>
  <si>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</si>
  <si>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</si>
  <si>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</si>
  <si>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</si>
  <si>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</si>
  <si>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</si>
  <si>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</si>
  <si>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</si>
  <si>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</si>
  <si>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</si>
  <si>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</si>
  <si>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</si>
  <si>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</si>
  <si>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</si>
  <si>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</si>
  <si>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</si>
  <si>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</si>
  <si>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</si>
  <si>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</si>
  <si>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</si>
  <si>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</si>
  <si>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</si>
  <si>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</si>
  <si>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</si>
  <si>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</si>
  <si>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</si>
  <si>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</si>
  <si>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</si>
  <si>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</si>
  <si>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</si>
  <si>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</si>
  <si>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</si>
  <si>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</si>
  <si>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</si>
  <si>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</si>
  <si>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</si>
  <si>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</si>
  <si>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</si>
  <si>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</si>
  <si>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</si>
  <si>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</si>
  <si>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</si>
  <si>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</si>
  <si>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</si>
  <si>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</si>
  <si>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</si>
  <si>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</si>
  <si>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</si>
  <si>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</si>
  <si>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</si>
  <si>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Установка окон ПВХ с откосами - 14 шт.</t>
  </si>
  <si>
    <t>май-октябрь</t>
  </si>
  <si>
    <t>Всего в месяц руб. за 1 кв.м.</t>
  </si>
  <si>
    <t>Всего  руб. за 5359,9 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</si>
  <si>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</si>
  <si>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</si>
  <si>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</si>
  <si>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Устройство продухов в подвале под кв.№ 1</t>
  </si>
  <si>
    <t>Устройство дренажных приямков в подъезде № 6-2 шт.</t>
  </si>
  <si>
    <t>Восстановление кирпичной кладки в помещении электрощитовой-2 м2</t>
  </si>
  <si>
    <t>Итого</t>
  </si>
  <si>
    <t>Восстановление герметизации теплового шва кв.86-15 пм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</si>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</sst>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1" xfId="1" applyFont="1" applyBorder="1" applyAlignment="1">
      <alignment horizontal="center"/>
    </xf>
    <xf numFmtId="0" fontId="3" fillId="0" borderId="0" xfId="1" applyFont="1" applyBorder="1"/>
    <xf numFmtId="2" fontId="3" fillId="0" borderId="0" xfId="1" applyNumberFormat="1" applyFont="1" applyBorder="1"/>
    <xf numFmtId="0" fontId="1" fillId="0" borderId="0" xfId="1" applyFont="1" applyBorder="1"/>
    <xf numFmtId="0" fontId="1" fillId="0" borderId="0" xfId="1" applyFont="1" applyBorder="1" applyAlignment="1"/>
    <xf numFmtId="2" fontId="1" fillId="0" borderId="0" xfId="0" applyNumberFormat="1" applyFont="1" applyFill="1" applyBorder="1" applyAlignment="1">
      <alignment horizontal="center"/>
    </xf>
    <xf numFmtId="1" fontId="1" fillId="0" borderId="0" xfId="1" applyNumberFormat="1" applyFont="1" applyBorder="1" applyAlignment="1">
      <alignment horizontal="center"/>
    </xf>
    <xf numFmtId="2" fontId="1" fillId="0" borderId="0" xfId="1" applyNumberFormat="1" applyFont="1" applyBorder="1" applyAlignment="1">
      <alignment horizontal="center"/>
    </xf>
    <xf numFmtId="2" fontId="1" fillId="0" borderId="0" xfId="1" applyNumberFormat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1" fillId="0" borderId="0" xfId="1" applyFont="1" applyBorder="1" applyAlignment="1">
      <alignment horizontal="center"/>
    </xf>
    <xf numFmtId="2" fontId="1" fillId="0" borderId="0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1" fillId="0" borderId="0" xfId="1" applyFont="1"/>
    <xf numFmtId="4" fontId="1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3" fillId="0" borderId="1" xfId="1" applyFont="1" applyBorder="1" applyAlignment="1"/>
    <xf numFmtId="0" fontId="3" fillId="0" borderId="0" xfId="1" applyFont="1" applyBorder="1" applyAlignment="1"/>
    <xf numFmtId="2" fontId="1" fillId="2" borderId="0" xfId="1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4" fontId="6" fillId="0" borderId="2" xfId="0" applyNumberFormat="1" applyFont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4" fontId="1" fillId="0" borderId="2" xfId="0" applyNumberFormat="1" applyFont="1" applyBorder="1"/>
    <xf numFmtId="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horizontal="right"/>
    </xf>
    <xf numFmtId="4" fontId="3" fillId="0" borderId="2" xfId="0" applyNumberFormat="1" applyFont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2" fontId="3" fillId="0" borderId="1" xfId="1" applyNumberFormat="1" applyFont="1" applyFill="1" applyBorder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right" vertical="center" wrapText="1"/>
    </xf>
    <xf numFmtId="1" fontId="1" fillId="0" borderId="0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/>
  <dimension ref="A1:J105"/>
  <sheetViews>
    <sheetView tabSelected="1" view="pageBreakPreview" zoomScaleNormal="100" zoomScaleSheetLayoutView="100" workbookViewId="0">
      <selection activeCell="G14" sqref="G14"/>
    </sheetView>
  </sheetViews>
  <sheetFormatPr defaultRowHeight="13.2" x14ac:dyDescent="0.25"/>
  <cols>
    <col min="1" max="1" width="6" style="13" customWidth="1"/>
    <col min="2" max="2" width="44.33203125" style="14" customWidth="1"/>
    <col min="3" max="3" width="18" style="19" customWidth="1"/>
    <col min="4" max="4" width="12.88671875" style="17" customWidth="1"/>
    <col min="5" max="5" width="8.21875" style="17" hidden="1" customWidth="1"/>
    <col min="6" max="6" width="11.44140625" style="14" hidden="1" customWidth="1"/>
    <col min="7" max="7" width="12" style="14" customWidth="1"/>
    <col min="8" max="16384" width="8.88671875" style="14"/>
  </cols>
  <sheetData>
    <row r="1" spans="1:7" ht="18" customHeight="1" x14ac:dyDescent="0.25">
      <c r="C1" s="14"/>
      <c r="D1" s="15" t="s">
        <v>0</v>
      </c>
      <c r="E1" s="15"/>
    </row>
    <row r="2" spans="1:7" s="16" customFormat="1" ht="14.4" customHeight="1" x14ac:dyDescent="0.25">
      <c r="A2" s="20" t="s">
        <v>8</v>
      </c>
      <c r="B2" s="21"/>
      <c r="C2" s="2"/>
      <c r="D2" s="3"/>
      <c r="E2" s="3"/>
    </row>
    <row r="3" spans="1:7" s="16" customFormat="1" ht="13.2" customHeight="1" x14ac:dyDescent="0.25">
      <c r="A3" s="47" t="s">
        <v>1</v>
      </c>
      <c r="B3" s="48"/>
      <c r="C3" s="48"/>
      <c r="D3" s="48"/>
      <c r="E3" s="48"/>
    </row>
    <row r="4" spans="1:7" s="16" customFormat="1" ht="14.4" customHeight="1" x14ac:dyDescent="0.25">
      <c r="A4" s="49" t="s">
        <v>9</v>
      </c>
      <c r="B4" s="50"/>
      <c r="C4" s="50"/>
      <c r="D4" s="50"/>
      <c r="E4" s="50"/>
    </row>
    <row r="5" spans="1:7" s="16" customFormat="1" ht="21" customHeight="1" x14ac:dyDescent="0.25">
      <c r="A5" s="1"/>
      <c r="B5" s="4"/>
      <c r="C5" s="10" t="s">
        <v>5</v>
      </c>
      <c r="D5" s="11">
        <v>1983</v>
      </c>
      <c r="E5" s="5"/>
    </row>
    <row r="6" spans="1:7" ht="28.8" customHeight="1" x14ac:dyDescent="0.25">
      <c r="B6" s="51" t="s">
        <v>10</v>
      </c>
      <c r="C6" s="51"/>
      <c r="D6" s="6" t="s">
        <v>4</v>
      </c>
      <c r="G6" s="23" t="s">
        <v>13</v>
      </c>
    </row>
    <row r="7" spans="1:7" ht="28.8" customHeight="1" x14ac:dyDescent="0.25">
      <c r="B7" s="51"/>
      <c r="C7" s="51"/>
      <c r="D7" s="6" t="s">
        <v>11</v>
      </c>
      <c r="G7" s="23" t="s">
        <v>14</v>
      </c>
    </row>
    <row r="8" spans="1:7" ht="28.8" customHeight="1" x14ac:dyDescent="0.25">
      <c r="B8" s="51"/>
      <c r="C8" s="51"/>
      <c r="D8" s="6" t="s">
        <v>12</v>
      </c>
      <c r="G8" s="24" t="s">
        <v>15</v>
      </c>
    </row>
    <row r="9" spans="1:7" s="16" customFormat="1" x14ac:dyDescent="0.25">
      <c r="A9" s="1"/>
      <c r="C9" s="10" t="s">
        <v>127</v>
      </c>
      <c r="D9" s="7">
        <v>5</v>
      </c>
    </row>
    <row r="10" spans="1:7" s="16" customFormat="1" x14ac:dyDescent="0.25">
      <c r="A10" s="1"/>
      <c r="C10" s="10" t="s">
        <v>128</v>
      </c>
      <c r="D10" s="7">
        <v>8</v>
      </c>
    </row>
    <row r="11" spans="1:7" s="16" customFormat="1" x14ac:dyDescent="0.25">
      <c r="A11" s="1"/>
      <c r="C11" s="10" t="s">
        <v>129</v>
      </c>
      <c r="D11" s="7">
        <v>98</v>
      </c>
    </row>
    <row r="12" spans="1:7" s="16" customFormat="1" x14ac:dyDescent="0.25">
      <c r="A12" s="1"/>
      <c r="C12" s="10" t="s">
        <v>130</v>
      </c>
      <c r="D12" s="7">
        <v>1</v>
      </c>
    </row>
    <row r="13" spans="1:7" s="16" customFormat="1" x14ac:dyDescent="0.25">
      <c r="A13" s="1"/>
      <c r="C13" s="10" t="s">
        <v>6</v>
      </c>
      <c r="D13" s="22">
        <f>5046.3</f>
        <v>5046.3</v>
      </c>
    </row>
    <row r="14" spans="1:7" s="16" customFormat="1" x14ac:dyDescent="0.25">
      <c r="A14" s="1"/>
      <c r="C14" s="10" t="s">
        <v>2</v>
      </c>
      <c r="D14" s="8">
        <v>313.60000000000002</v>
      </c>
    </row>
    <row r="15" spans="1:7" s="16" customFormat="1" x14ac:dyDescent="0.25">
      <c r="A15" s="1"/>
      <c r="C15" s="12" t="s">
        <v>3</v>
      </c>
      <c r="D15" s="9">
        <v>570</v>
      </c>
    </row>
    <row r="16" spans="1:7" s="16" customFormat="1" x14ac:dyDescent="0.25">
      <c r="A16" s="11"/>
      <c r="C16" s="12" t="s">
        <v>7</v>
      </c>
      <c r="D16" s="9">
        <v>1347.9</v>
      </c>
    </row>
    <row r="17" spans="1:7" s="16" customFormat="1" x14ac:dyDescent="0.25">
      <c r="A17" s="11"/>
      <c r="C17" s="12" t="s">
        <v>131</v>
      </c>
      <c r="D17" s="62">
        <f>21032+1257</f>
        <v>22289</v>
      </c>
    </row>
    <row r="19" spans="1:7" ht="68.400000000000006" customHeight="1" x14ac:dyDescent="0.25">
      <c r="A19" s="25" t="s">
        <v>16</v>
      </c>
      <c r="B19" s="25" t="s">
        <v>17</v>
      </c>
      <c r="C19" s="25" t="s">
        <v>18</v>
      </c>
      <c r="D19" s="25" t="s">
        <v>119</v>
      </c>
      <c r="E19" s="27" t="s">
        <v>19</v>
      </c>
      <c r="F19" s="18"/>
      <c r="G19" s="25" t="s">
        <v>120</v>
      </c>
    </row>
    <row r="20" spans="1:7" x14ac:dyDescent="0.25">
      <c r="A20" s="52" t="s">
        <v>20</v>
      </c>
      <c r="B20" s="52"/>
      <c r="C20" s="52"/>
      <c r="D20" s="52"/>
      <c r="E20" s="52"/>
      <c r="F20" s="18"/>
    </row>
    <row r="21" spans="1:7" ht="93" customHeight="1" x14ac:dyDescent="0.25">
      <c r="A21" s="25">
        <v>1</v>
      </c>
      <c r="B21" s="28" t="s">
        <v>21</v>
      </c>
      <c r="C21" s="25" t="s">
        <v>22</v>
      </c>
      <c r="D21" s="53">
        <f>E21*F21*12</f>
        <v>63675.612000000008</v>
      </c>
      <c r="E21" s="54">
        <v>0.99</v>
      </c>
      <c r="F21" s="55">
        <f>D13+D14</f>
        <v>5359.9000000000005</v>
      </c>
      <c r="G21" s="53">
        <f>D21</f>
        <v>63675.612000000008</v>
      </c>
    </row>
    <row r="22" spans="1:7" ht="42.75" customHeight="1" x14ac:dyDescent="0.25">
      <c r="A22" s="25">
        <v>2</v>
      </c>
      <c r="B22" s="28" t="s">
        <v>23</v>
      </c>
      <c r="C22" s="25" t="s">
        <v>24</v>
      </c>
      <c r="D22" s="53"/>
      <c r="E22" s="54"/>
      <c r="F22" s="55"/>
      <c r="G22" s="53"/>
    </row>
    <row r="23" spans="1:7" ht="30.75" customHeight="1" x14ac:dyDescent="0.25">
      <c r="A23" s="25">
        <v>3</v>
      </c>
      <c r="B23" s="28" t="s">
        <v>25</v>
      </c>
      <c r="C23" s="25" t="s">
        <v>26</v>
      </c>
      <c r="D23" s="53"/>
      <c r="E23" s="54"/>
      <c r="F23" s="55"/>
      <c r="G23" s="53"/>
    </row>
    <row r="24" spans="1:7" ht="40.5" customHeight="1" x14ac:dyDescent="0.25">
      <c r="A24" s="25">
        <v>4</v>
      </c>
      <c r="B24" s="28" t="s">
        <v>27</v>
      </c>
      <c r="C24" s="25" t="s">
        <v>24</v>
      </c>
      <c r="D24" s="53"/>
      <c r="E24" s="54"/>
      <c r="F24" s="55"/>
      <c r="G24" s="53"/>
    </row>
    <row r="25" spans="1:7" ht="55.5" customHeight="1" x14ac:dyDescent="0.25">
      <c r="A25" s="25">
        <v>5</v>
      </c>
      <c r="B25" s="28" t="s">
        <v>28</v>
      </c>
      <c r="C25" s="25" t="s">
        <v>24</v>
      </c>
      <c r="D25" s="53"/>
      <c r="E25" s="54"/>
      <c r="F25" s="55"/>
      <c r="G25" s="53"/>
    </row>
    <row r="26" spans="1:7" ht="32.25" customHeight="1" x14ac:dyDescent="0.25">
      <c r="A26" s="25">
        <v>6</v>
      </c>
      <c r="B26" s="28" t="s">
        <v>29</v>
      </c>
      <c r="C26" s="25"/>
      <c r="D26" s="29">
        <f>E26*F26*12</f>
        <v>8361.4440000000013</v>
      </c>
      <c r="E26" s="30">
        <v>0.13</v>
      </c>
      <c r="F26" s="31">
        <f>F21</f>
        <v>5359.9000000000005</v>
      </c>
      <c r="G26" s="29">
        <f>D26</f>
        <v>8361.4440000000013</v>
      </c>
    </row>
    <row r="27" spans="1:7" x14ac:dyDescent="0.25">
      <c r="A27" s="52" t="s">
        <v>30</v>
      </c>
      <c r="B27" s="52"/>
      <c r="C27" s="52"/>
      <c r="D27" s="52"/>
      <c r="E27" s="52"/>
      <c r="F27" s="18"/>
    </row>
    <row r="28" spans="1:7" ht="35.25" customHeight="1" x14ac:dyDescent="0.25">
      <c r="A28" s="25">
        <v>1</v>
      </c>
      <c r="B28" s="28" t="s">
        <v>31</v>
      </c>
      <c r="C28" s="25" t="s">
        <v>32</v>
      </c>
      <c r="D28" s="53">
        <f>E28*F28*12</f>
        <v>88759.944000000003</v>
      </c>
      <c r="E28" s="54">
        <v>1.38</v>
      </c>
      <c r="F28" s="55">
        <f>F21</f>
        <v>5359.9000000000005</v>
      </c>
      <c r="G28" s="53">
        <f>D28</f>
        <v>88759.944000000003</v>
      </c>
    </row>
    <row r="29" spans="1:7" ht="30" customHeight="1" x14ac:dyDescent="0.25">
      <c r="A29" s="25">
        <v>2</v>
      </c>
      <c r="B29" s="28" t="s">
        <v>33</v>
      </c>
      <c r="C29" s="25" t="s">
        <v>34</v>
      </c>
      <c r="D29" s="53"/>
      <c r="E29" s="54"/>
      <c r="F29" s="55"/>
      <c r="G29" s="53"/>
    </row>
    <row r="30" spans="1:7" ht="79.8" customHeight="1" x14ac:dyDescent="0.25">
      <c r="A30" s="25">
        <v>3</v>
      </c>
      <c r="B30" s="28" t="s">
        <v>35</v>
      </c>
      <c r="C30" s="25" t="s">
        <v>34</v>
      </c>
      <c r="D30" s="53"/>
      <c r="E30" s="54"/>
      <c r="F30" s="55"/>
      <c r="G30" s="53"/>
    </row>
    <row r="31" spans="1:7" ht="33.6" customHeight="1" x14ac:dyDescent="0.25">
      <c r="A31" s="25">
        <v>4</v>
      </c>
      <c r="B31" s="28" t="s">
        <v>36</v>
      </c>
      <c r="C31" s="25" t="s">
        <v>24</v>
      </c>
      <c r="D31" s="26">
        <f>E31*F31*12</f>
        <v>17366.076000000001</v>
      </c>
      <c r="E31" s="27">
        <v>0.27</v>
      </c>
      <c r="F31" s="32">
        <f>F21</f>
        <v>5359.9000000000005</v>
      </c>
      <c r="G31" s="26">
        <f>D31</f>
        <v>17366.076000000001</v>
      </c>
    </row>
    <row r="32" spans="1:7" x14ac:dyDescent="0.25">
      <c r="A32" s="52" t="s">
        <v>37</v>
      </c>
      <c r="B32" s="52"/>
      <c r="C32" s="52"/>
      <c r="D32" s="52"/>
      <c r="E32" s="52"/>
      <c r="F32" s="18"/>
    </row>
    <row r="33" spans="1:7" x14ac:dyDescent="0.25">
      <c r="A33" s="56" t="s">
        <v>38</v>
      </c>
      <c r="B33" s="56"/>
      <c r="C33" s="56"/>
      <c r="D33" s="53">
        <f>E33*F33*12</f>
        <v>263707.08</v>
      </c>
      <c r="E33" s="54">
        <v>4.0999999999999996</v>
      </c>
      <c r="F33" s="55">
        <f>F21</f>
        <v>5359.9000000000005</v>
      </c>
      <c r="G33" s="53">
        <f>D33</f>
        <v>263707.08</v>
      </c>
    </row>
    <row r="34" spans="1:7" ht="25.5" customHeight="1" x14ac:dyDescent="0.25">
      <c r="A34" s="25">
        <v>1</v>
      </c>
      <c r="B34" s="28" t="s">
        <v>39</v>
      </c>
      <c r="C34" s="25" t="s">
        <v>40</v>
      </c>
      <c r="D34" s="53"/>
      <c r="E34" s="54"/>
      <c r="F34" s="55"/>
      <c r="G34" s="53"/>
    </row>
    <row r="35" spans="1:7" ht="55.8" customHeight="1" x14ac:dyDescent="0.25">
      <c r="A35" s="25">
        <v>2</v>
      </c>
      <c r="B35" s="28" t="s">
        <v>41</v>
      </c>
      <c r="C35" s="25" t="s">
        <v>42</v>
      </c>
      <c r="D35" s="53"/>
      <c r="E35" s="54"/>
      <c r="F35" s="55"/>
      <c r="G35" s="53"/>
    </row>
    <row r="36" spans="1:7" ht="18" customHeight="1" x14ac:dyDescent="0.25">
      <c r="A36" s="25">
        <v>3</v>
      </c>
      <c r="B36" s="28" t="s">
        <v>43</v>
      </c>
      <c r="C36" s="25" t="s">
        <v>44</v>
      </c>
      <c r="D36" s="53"/>
      <c r="E36" s="54"/>
      <c r="F36" s="55"/>
      <c r="G36" s="53"/>
    </row>
    <row r="37" spans="1:7" ht="28.8" customHeight="1" x14ac:dyDescent="0.25">
      <c r="A37" s="25">
        <v>4</v>
      </c>
      <c r="B37" s="28" t="s">
        <v>45</v>
      </c>
      <c r="C37" s="25" t="s">
        <v>46</v>
      </c>
      <c r="D37" s="53"/>
      <c r="E37" s="54"/>
      <c r="F37" s="55"/>
      <c r="G37" s="53"/>
    </row>
    <row r="38" spans="1:7" ht="19.2" customHeight="1" x14ac:dyDescent="0.25">
      <c r="A38" s="25">
        <v>5</v>
      </c>
      <c r="B38" s="28" t="s">
        <v>47</v>
      </c>
      <c r="C38" s="25" t="s">
        <v>48</v>
      </c>
      <c r="D38" s="53"/>
      <c r="E38" s="54"/>
      <c r="F38" s="55"/>
      <c r="G38" s="53"/>
    </row>
    <row r="39" spans="1:7" x14ac:dyDescent="0.25">
      <c r="A39" s="56" t="s">
        <v>49</v>
      </c>
      <c r="B39" s="56"/>
      <c r="C39" s="56"/>
      <c r="D39" s="53"/>
      <c r="E39" s="54"/>
      <c r="F39" s="55"/>
      <c r="G39" s="53"/>
    </row>
    <row r="40" spans="1:7" ht="32.4" customHeight="1" x14ac:dyDescent="0.25">
      <c r="A40" s="25">
        <v>6</v>
      </c>
      <c r="B40" s="28" t="s">
        <v>50</v>
      </c>
      <c r="C40" s="25" t="s">
        <v>26</v>
      </c>
      <c r="D40" s="53"/>
      <c r="E40" s="54"/>
      <c r="F40" s="55"/>
      <c r="G40" s="53"/>
    </row>
    <row r="41" spans="1:7" ht="44.4" customHeight="1" x14ac:dyDescent="0.25">
      <c r="A41" s="25">
        <v>7</v>
      </c>
      <c r="B41" s="28" t="s">
        <v>51</v>
      </c>
      <c r="C41" s="25" t="s">
        <v>26</v>
      </c>
      <c r="D41" s="53"/>
      <c r="E41" s="54"/>
      <c r="F41" s="55"/>
      <c r="G41" s="53"/>
    </row>
    <row r="42" spans="1:7" ht="47.25" customHeight="1" x14ac:dyDescent="0.25">
      <c r="A42" s="25">
        <v>8</v>
      </c>
      <c r="B42" s="28" t="s">
        <v>52</v>
      </c>
      <c r="C42" s="25" t="s">
        <v>40</v>
      </c>
      <c r="D42" s="53"/>
      <c r="E42" s="54"/>
      <c r="F42" s="55"/>
      <c r="G42" s="53"/>
    </row>
    <row r="43" spans="1:7" ht="18.600000000000001" customHeight="1" x14ac:dyDescent="0.25">
      <c r="A43" s="25">
        <v>9</v>
      </c>
      <c r="B43" s="28" t="s">
        <v>53</v>
      </c>
      <c r="C43" s="25" t="s">
        <v>40</v>
      </c>
      <c r="D43" s="53"/>
      <c r="E43" s="54"/>
      <c r="F43" s="55"/>
      <c r="G43" s="53"/>
    </row>
    <row r="44" spans="1:7" ht="36.75" customHeight="1" x14ac:dyDescent="0.25">
      <c r="A44" s="25">
        <v>10</v>
      </c>
      <c r="B44" s="28" t="s">
        <v>41</v>
      </c>
      <c r="C44" s="25" t="s">
        <v>54</v>
      </c>
      <c r="D44" s="53"/>
      <c r="E44" s="54"/>
      <c r="F44" s="55"/>
      <c r="G44" s="53"/>
    </row>
    <row r="45" spans="1:7" ht="21.75" customHeight="1" x14ac:dyDescent="0.25">
      <c r="A45" s="25">
        <v>11</v>
      </c>
      <c r="B45" s="28" t="s">
        <v>55</v>
      </c>
      <c r="C45" s="25" t="s">
        <v>40</v>
      </c>
      <c r="D45" s="53"/>
      <c r="E45" s="54"/>
      <c r="F45" s="55"/>
      <c r="G45" s="53"/>
    </row>
    <row r="46" spans="1:7" x14ac:dyDescent="0.25">
      <c r="A46" s="56" t="s">
        <v>56</v>
      </c>
      <c r="B46" s="56"/>
      <c r="C46" s="56"/>
      <c r="D46" s="53">
        <f>E46*F46*12</f>
        <v>70750.680000000022</v>
      </c>
      <c r="E46" s="54">
        <v>1.1000000000000001</v>
      </c>
      <c r="F46" s="55">
        <f>F21</f>
        <v>5359.9000000000005</v>
      </c>
      <c r="G46" s="53">
        <f>D46</f>
        <v>70750.680000000022</v>
      </c>
    </row>
    <row r="47" spans="1:7" ht="98.25" customHeight="1" x14ac:dyDescent="0.25">
      <c r="A47" s="25">
        <v>1</v>
      </c>
      <c r="B47" s="28" t="s">
        <v>57</v>
      </c>
      <c r="C47" s="25" t="s">
        <v>58</v>
      </c>
      <c r="D47" s="53"/>
      <c r="E47" s="54"/>
      <c r="F47" s="55"/>
      <c r="G47" s="53"/>
    </row>
    <row r="48" spans="1:7" ht="43.2" customHeight="1" x14ac:dyDescent="0.25">
      <c r="A48" s="25">
        <v>2</v>
      </c>
      <c r="B48" s="28" t="s">
        <v>59</v>
      </c>
      <c r="C48" s="25" t="s">
        <v>58</v>
      </c>
      <c r="D48" s="53"/>
      <c r="E48" s="54"/>
      <c r="F48" s="55"/>
      <c r="G48" s="53"/>
    </row>
    <row r="49" spans="1:7" ht="60.75" customHeight="1" x14ac:dyDescent="0.25">
      <c r="A49" s="25">
        <v>3</v>
      </c>
      <c r="B49" s="28" t="s">
        <v>60</v>
      </c>
      <c r="C49" s="25" t="s">
        <v>58</v>
      </c>
      <c r="D49" s="53"/>
      <c r="E49" s="54"/>
      <c r="F49" s="55"/>
      <c r="G49" s="53"/>
    </row>
    <row r="50" spans="1:7" ht="18.600000000000001" customHeight="1" x14ac:dyDescent="0.25">
      <c r="A50" s="25">
        <v>4</v>
      </c>
      <c r="B50" s="28" t="s">
        <v>61</v>
      </c>
      <c r="C50" s="25" t="s">
        <v>24</v>
      </c>
      <c r="D50" s="53"/>
      <c r="E50" s="54"/>
      <c r="F50" s="55"/>
      <c r="G50" s="53"/>
    </row>
    <row r="51" spans="1:7" ht="39.6" customHeight="1" x14ac:dyDescent="0.25">
      <c r="A51" s="25">
        <v>5</v>
      </c>
      <c r="B51" s="28" t="s">
        <v>62</v>
      </c>
      <c r="C51" s="25" t="s">
        <v>63</v>
      </c>
      <c r="D51" s="53"/>
      <c r="E51" s="54"/>
      <c r="F51" s="55"/>
      <c r="G51" s="53"/>
    </row>
    <row r="52" spans="1:7" x14ac:dyDescent="0.25">
      <c r="A52" s="56" t="s">
        <v>64</v>
      </c>
      <c r="B52" s="56"/>
      <c r="C52" s="56"/>
      <c r="D52" s="53">
        <f>E52*F52*12</f>
        <v>84900.816000000021</v>
      </c>
      <c r="E52" s="54">
        <v>1.32</v>
      </c>
      <c r="F52" s="55">
        <f>F21</f>
        <v>5359.9000000000005</v>
      </c>
      <c r="G52" s="53">
        <f>D52</f>
        <v>84900.816000000021</v>
      </c>
    </row>
    <row r="53" spans="1:7" ht="58.2" customHeight="1" x14ac:dyDescent="0.25">
      <c r="A53" s="25">
        <v>1</v>
      </c>
      <c r="B53" s="28" t="s">
        <v>65</v>
      </c>
      <c r="C53" s="25" t="s">
        <v>58</v>
      </c>
      <c r="D53" s="53"/>
      <c r="E53" s="54"/>
      <c r="F53" s="55"/>
      <c r="G53" s="53"/>
    </row>
    <row r="54" spans="1:7" ht="47.25" customHeight="1" x14ac:dyDescent="0.25">
      <c r="A54" s="25">
        <v>2</v>
      </c>
      <c r="B54" s="28" t="s">
        <v>66</v>
      </c>
      <c r="C54" s="25" t="s">
        <v>24</v>
      </c>
      <c r="D54" s="53"/>
      <c r="E54" s="54"/>
      <c r="F54" s="55"/>
      <c r="G54" s="53"/>
    </row>
    <row r="55" spans="1:7" ht="56.25" customHeight="1" x14ac:dyDescent="0.25">
      <c r="A55" s="25">
        <v>3</v>
      </c>
      <c r="B55" s="28" t="s">
        <v>67</v>
      </c>
      <c r="C55" s="25" t="s">
        <v>58</v>
      </c>
      <c r="D55" s="53"/>
      <c r="E55" s="54"/>
      <c r="F55" s="55"/>
      <c r="G55" s="53"/>
    </row>
    <row r="56" spans="1:7" ht="21" customHeight="1" x14ac:dyDescent="0.25">
      <c r="A56" s="25">
        <v>4</v>
      </c>
      <c r="B56" s="28" t="s">
        <v>61</v>
      </c>
      <c r="C56" s="25" t="s">
        <v>24</v>
      </c>
      <c r="D56" s="53"/>
      <c r="E56" s="54"/>
      <c r="F56" s="55"/>
      <c r="G56" s="53"/>
    </row>
    <row r="57" spans="1:7" ht="34.200000000000003" customHeight="1" x14ac:dyDescent="0.25">
      <c r="A57" s="25">
        <v>5</v>
      </c>
      <c r="B57" s="28" t="s">
        <v>62</v>
      </c>
      <c r="C57" s="25" t="s">
        <v>58</v>
      </c>
      <c r="D57" s="53"/>
      <c r="E57" s="54"/>
      <c r="F57" s="55"/>
      <c r="G57" s="53"/>
    </row>
    <row r="58" spans="1:7" x14ac:dyDescent="0.25">
      <c r="A58" s="56" t="s">
        <v>68</v>
      </c>
      <c r="B58" s="56"/>
      <c r="C58" s="56"/>
      <c r="D58" s="53">
        <f>E58*F58*12</f>
        <v>95835.012000000017</v>
      </c>
      <c r="E58" s="54">
        <v>1.49</v>
      </c>
      <c r="F58" s="55">
        <f>F21</f>
        <v>5359.9000000000005</v>
      </c>
      <c r="G58" s="53">
        <f>D58</f>
        <v>95835.012000000017</v>
      </c>
    </row>
    <row r="59" spans="1:7" ht="43.5" customHeight="1" x14ac:dyDescent="0.25">
      <c r="A59" s="25">
        <v>1</v>
      </c>
      <c r="B59" s="28" t="s">
        <v>69</v>
      </c>
      <c r="C59" s="25" t="s">
        <v>58</v>
      </c>
      <c r="D59" s="53"/>
      <c r="E59" s="54"/>
      <c r="F59" s="55"/>
      <c r="G59" s="53"/>
    </row>
    <row r="60" spans="1:7" x14ac:dyDescent="0.25">
      <c r="A60" s="56" t="s">
        <v>70</v>
      </c>
      <c r="B60" s="56"/>
      <c r="C60" s="56"/>
      <c r="D60" s="53">
        <f>E60*F60*12</f>
        <v>207749.72400000005</v>
      </c>
      <c r="E60" s="54">
        <v>3.23</v>
      </c>
      <c r="F60" s="55">
        <f>F21</f>
        <v>5359.9000000000005</v>
      </c>
      <c r="G60" s="53">
        <f>D60</f>
        <v>207749.72400000005</v>
      </c>
    </row>
    <row r="61" spans="1:7" ht="42.6" customHeight="1" x14ac:dyDescent="0.25">
      <c r="A61" s="25">
        <v>1</v>
      </c>
      <c r="B61" s="28" t="s">
        <v>71</v>
      </c>
      <c r="C61" s="25" t="s">
        <v>24</v>
      </c>
      <c r="D61" s="53"/>
      <c r="E61" s="54"/>
      <c r="F61" s="55"/>
      <c r="G61" s="53"/>
    </row>
    <row r="62" spans="1:7" ht="27" customHeight="1" x14ac:dyDescent="0.25">
      <c r="A62" s="25">
        <v>2</v>
      </c>
      <c r="B62" s="28" t="s">
        <v>72</v>
      </c>
      <c r="C62" s="25" t="s">
        <v>58</v>
      </c>
      <c r="D62" s="53"/>
      <c r="E62" s="54"/>
      <c r="F62" s="55"/>
      <c r="G62" s="53"/>
    </row>
    <row r="63" spans="1:7" ht="47.4" customHeight="1" x14ac:dyDescent="0.25">
      <c r="A63" s="25">
        <v>3</v>
      </c>
      <c r="B63" s="28" t="s">
        <v>59</v>
      </c>
      <c r="C63" s="25" t="s">
        <v>58</v>
      </c>
      <c r="D63" s="53"/>
      <c r="E63" s="54"/>
      <c r="F63" s="55"/>
      <c r="G63" s="53"/>
    </row>
    <row r="64" spans="1:7" ht="22.8" customHeight="1" x14ac:dyDescent="0.25">
      <c r="A64" s="25">
        <v>4</v>
      </c>
      <c r="B64" s="28" t="s">
        <v>73</v>
      </c>
      <c r="C64" s="25" t="s">
        <v>24</v>
      </c>
      <c r="D64" s="53"/>
      <c r="E64" s="54"/>
      <c r="F64" s="55"/>
      <c r="G64" s="53"/>
    </row>
    <row r="65" spans="1:7" ht="46.8" customHeight="1" x14ac:dyDescent="0.25">
      <c r="A65" s="25">
        <v>5</v>
      </c>
      <c r="B65" s="28" t="s">
        <v>74</v>
      </c>
      <c r="C65" s="25" t="s">
        <v>58</v>
      </c>
      <c r="D65" s="53"/>
      <c r="E65" s="54"/>
      <c r="F65" s="55"/>
      <c r="G65" s="53"/>
    </row>
    <row r="66" spans="1:7" x14ac:dyDescent="0.25">
      <c r="A66" s="56" t="s">
        <v>75</v>
      </c>
      <c r="B66" s="56"/>
      <c r="C66" s="56"/>
      <c r="D66" s="53">
        <f>E66*F66*12</f>
        <v>106126.02000000002</v>
      </c>
      <c r="E66" s="54">
        <v>1.65</v>
      </c>
      <c r="F66" s="55">
        <f>F21</f>
        <v>5359.9000000000005</v>
      </c>
      <c r="G66" s="53">
        <f>D66</f>
        <v>106126.02000000002</v>
      </c>
    </row>
    <row r="67" spans="1:7" ht="71.25" customHeight="1" x14ac:dyDescent="0.25">
      <c r="A67" s="25">
        <v>1</v>
      </c>
      <c r="B67" s="28" t="s">
        <v>76</v>
      </c>
      <c r="C67" s="25" t="s">
        <v>24</v>
      </c>
      <c r="D67" s="53"/>
      <c r="E67" s="54"/>
      <c r="F67" s="55"/>
      <c r="G67" s="53"/>
    </row>
    <row r="68" spans="1:7" ht="73.8" customHeight="1" x14ac:dyDescent="0.25">
      <c r="A68" s="25">
        <v>2</v>
      </c>
      <c r="B68" s="28" t="s">
        <v>77</v>
      </c>
      <c r="C68" s="25" t="s">
        <v>58</v>
      </c>
      <c r="D68" s="53"/>
      <c r="E68" s="54"/>
      <c r="F68" s="55"/>
      <c r="G68" s="53"/>
    </row>
    <row r="69" spans="1:7" ht="41.25" customHeight="1" x14ac:dyDescent="0.25">
      <c r="A69" s="25">
        <v>3</v>
      </c>
      <c r="B69" s="28" t="s">
        <v>78</v>
      </c>
      <c r="C69" s="25" t="s">
        <v>58</v>
      </c>
      <c r="D69" s="53"/>
      <c r="E69" s="54"/>
      <c r="F69" s="55"/>
      <c r="G69" s="53"/>
    </row>
    <row r="70" spans="1:7" x14ac:dyDescent="0.25">
      <c r="A70" s="56" t="s">
        <v>79</v>
      </c>
      <c r="B70" s="56"/>
      <c r="C70" s="56"/>
      <c r="D70" s="56"/>
      <c r="E70" s="56"/>
      <c r="F70" s="18"/>
    </row>
    <row r="71" spans="1:7" ht="71.25" customHeight="1" x14ac:dyDescent="0.25">
      <c r="A71" s="25">
        <v>1</v>
      </c>
      <c r="B71" s="28" t="s">
        <v>80</v>
      </c>
      <c r="C71" s="25" t="s">
        <v>63</v>
      </c>
      <c r="D71" s="53">
        <f>E71*F71*12</f>
        <v>203890.59600000002</v>
      </c>
      <c r="E71" s="54">
        <v>3.17</v>
      </c>
      <c r="F71" s="55">
        <f>F21</f>
        <v>5359.9000000000005</v>
      </c>
      <c r="G71" s="53">
        <f>D71</f>
        <v>203890.59600000002</v>
      </c>
    </row>
    <row r="72" spans="1:7" ht="34.5" customHeight="1" x14ac:dyDescent="0.25">
      <c r="A72" s="25">
        <v>2</v>
      </c>
      <c r="B72" s="28" t="s">
        <v>81</v>
      </c>
      <c r="C72" s="25" t="s">
        <v>82</v>
      </c>
      <c r="D72" s="53"/>
      <c r="E72" s="54"/>
      <c r="F72" s="55"/>
      <c r="G72" s="53"/>
    </row>
    <row r="73" spans="1:7" ht="15" customHeight="1" x14ac:dyDescent="0.25">
      <c r="A73" s="56" t="s">
        <v>83</v>
      </c>
      <c r="B73" s="56"/>
      <c r="C73" s="56"/>
      <c r="D73" s="56"/>
      <c r="E73" s="56"/>
      <c r="F73" s="18"/>
    </row>
    <row r="74" spans="1:7" ht="78.75" customHeight="1" x14ac:dyDescent="0.25">
      <c r="A74" s="25">
        <v>1</v>
      </c>
      <c r="B74" s="28" t="s">
        <v>84</v>
      </c>
      <c r="C74" s="25" t="s">
        <v>85</v>
      </c>
      <c r="D74" s="53">
        <f>E74*F74*12</f>
        <v>279786.77999999997</v>
      </c>
      <c r="E74" s="54">
        <v>4.3499999999999996</v>
      </c>
      <c r="F74" s="55">
        <f>F21</f>
        <v>5359.9000000000005</v>
      </c>
      <c r="G74" s="53">
        <f>D74</f>
        <v>279786.77999999997</v>
      </c>
    </row>
    <row r="75" spans="1:7" ht="70.5" customHeight="1" x14ac:dyDescent="0.25">
      <c r="A75" s="25">
        <v>2</v>
      </c>
      <c r="B75" s="28" t="s">
        <v>86</v>
      </c>
      <c r="C75" s="25" t="s">
        <v>85</v>
      </c>
      <c r="D75" s="53"/>
      <c r="E75" s="54"/>
      <c r="F75" s="55"/>
      <c r="G75" s="53"/>
    </row>
    <row r="76" spans="1:7" ht="67.5" customHeight="1" x14ac:dyDescent="0.25">
      <c r="A76" s="59">
        <v>3</v>
      </c>
      <c r="B76" s="28" t="s">
        <v>87</v>
      </c>
      <c r="C76" s="59" t="s">
        <v>88</v>
      </c>
      <c r="D76" s="53"/>
      <c r="E76" s="54"/>
      <c r="F76" s="55"/>
      <c r="G76" s="53"/>
    </row>
    <row r="77" spans="1:7" ht="30.75" customHeight="1" x14ac:dyDescent="0.25">
      <c r="A77" s="59"/>
      <c r="B77" s="28" t="s">
        <v>89</v>
      </c>
      <c r="C77" s="59"/>
      <c r="D77" s="53"/>
      <c r="E77" s="54"/>
      <c r="F77" s="55"/>
      <c r="G77" s="53"/>
    </row>
    <row r="78" spans="1:7" ht="15" customHeight="1" x14ac:dyDescent="0.25">
      <c r="A78" s="59"/>
      <c r="B78" s="60" t="s">
        <v>90</v>
      </c>
      <c r="C78" s="59"/>
      <c r="D78" s="53"/>
      <c r="E78" s="54"/>
      <c r="F78" s="55"/>
      <c r="G78" s="53"/>
    </row>
    <row r="79" spans="1:7" ht="69.75" customHeight="1" x14ac:dyDescent="0.25">
      <c r="A79" s="59"/>
      <c r="B79" s="60"/>
      <c r="C79" s="59"/>
      <c r="D79" s="53"/>
      <c r="E79" s="54"/>
      <c r="F79" s="55"/>
      <c r="G79" s="53"/>
    </row>
    <row r="80" spans="1:7" ht="67.8" customHeight="1" x14ac:dyDescent="0.25">
      <c r="A80" s="59"/>
      <c r="B80" s="28" t="s">
        <v>91</v>
      </c>
      <c r="C80" s="59"/>
      <c r="D80" s="53"/>
      <c r="E80" s="54"/>
      <c r="F80" s="55"/>
      <c r="G80" s="53"/>
    </row>
    <row r="81" spans="1:10" ht="54.75" customHeight="1" x14ac:dyDescent="0.25">
      <c r="A81" s="59"/>
      <c r="B81" s="28" t="s">
        <v>92</v>
      </c>
      <c r="C81" s="59"/>
      <c r="D81" s="53"/>
      <c r="E81" s="54"/>
      <c r="F81" s="55"/>
      <c r="G81" s="53"/>
    </row>
    <row r="82" spans="1:10" ht="80.25" customHeight="1" x14ac:dyDescent="0.25">
      <c r="A82" s="25">
        <v>4</v>
      </c>
      <c r="B82" s="28" t="s">
        <v>93</v>
      </c>
      <c r="C82" s="25" t="s">
        <v>94</v>
      </c>
      <c r="D82" s="53"/>
      <c r="E82" s="54"/>
      <c r="F82" s="55"/>
      <c r="G82" s="53"/>
    </row>
    <row r="83" spans="1:10" ht="42.6" customHeight="1" x14ac:dyDescent="0.25">
      <c r="A83" s="25">
        <v>5</v>
      </c>
      <c r="B83" s="28" t="s">
        <v>95</v>
      </c>
      <c r="C83" s="25" t="s">
        <v>96</v>
      </c>
      <c r="D83" s="53"/>
      <c r="E83" s="54"/>
      <c r="F83" s="55"/>
      <c r="G83" s="53"/>
    </row>
    <row r="84" spans="1:10" ht="71.25" customHeight="1" x14ac:dyDescent="0.25">
      <c r="A84" s="25">
        <v>6</v>
      </c>
      <c r="B84" s="28" t="s">
        <v>97</v>
      </c>
      <c r="C84" s="25" t="s">
        <v>98</v>
      </c>
      <c r="D84" s="53"/>
      <c r="E84" s="54"/>
      <c r="F84" s="55"/>
      <c r="G84" s="53"/>
    </row>
    <row r="85" spans="1:10" ht="53.25" customHeight="1" x14ac:dyDescent="0.25">
      <c r="A85" s="25">
        <v>7</v>
      </c>
      <c r="B85" s="28" t="s">
        <v>99</v>
      </c>
      <c r="C85" s="25" t="s">
        <v>58</v>
      </c>
      <c r="D85" s="53"/>
      <c r="E85" s="54"/>
      <c r="F85" s="55"/>
      <c r="G85" s="53"/>
    </row>
    <row r="86" spans="1:10" ht="81" customHeight="1" x14ac:dyDescent="0.25">
      <c r="A86" s="25">
        <v>8</v>
      </c>
      <c r="B86" s="28" t="s">
        <v>100</v>
      </c>
      <c r="C86" s="25" t="s">
        <v>101</v>
      </c>
      <c r="D86" s="53"/>
      <c r="E86" s="54"/>
      <c r="F86" s="55"/>
      <c r="G86" s="53"/>
    </row>
    <row r="87" spans="1:10" ht="107.4" customHeight="1" x14ac:dyDescent="0.25">
      <c r="A87" s="25">
        <v>9</v>
      </c>
      <c r="B87" s="28" t="s">
        <v>102</v>
      </c>
      <c r="C87" s="25" t="s">
        <v>103</v>
      </c>
      <c r="D87" s="53"/>
      <c r="E87" s="54"/>
      <c r="F87" s="55"/>
      <c r="G87" s="53"/>
    </row>
    <row r="88" spans="1:10" ht="57" customHeight="1" x14ac:dyDescent="0.25">
      <c r="A88" s="25">
        <v>10</v>
      </c>
      <c r="B88" s="28" t="s">
        <v>104</v>
      </c>
      <c r="C88" s="25" t="s">
        <v>105</v>
      </c>
      <c r="D88" s="53"/>
      <c r="E88" s="54"/>
      <c r="F88" s="55"/>
      <c r="G88" s="53"/>
    </row>
    <row r="89" spans="1:10" ht="36" customHeight="1" x14ac:dyDescent="0.25">
      <c r="A89" s="25">
        <v>11</v>
      </c>
      <c r="B89" s="28" t="s">
        <v>106</v>
      </c>
      <c r="C89" s="25" t="s">
        <v>107</v>
      </c>
      <c r="D89" s="53"/>
      <c r="E89" s="54"/>
      <c r="F89" s="55"/>
      <c r="G89" s="53"/>
    </row>
    <row r="90" spans="1:10" ht="42" customHeight="1" x14ac:dyDescent="0.25">
      <c r="A90" s="25">
        <v>12</v>
      </c>
      <c r="B90" s="28" t="s">
        <v>108</v>
      </c>
      <c r="C90" s="25" t="s">
        <v>109</v>
      </c>
      <c r="D90" s="53"/>
      <c r="E90" s="54"/>
      <c r="F90" s="55"/>
      <c r="G90" s="53"/>
    </row>
    <row r="91" spans="1:10" ht="103.5" customHeight="1" x14ac:dyDescent="0.25">
      <c r="A91" s="25">
        <v>13</v>
      </c>
      <c r="B91" s="28" t="s">
        <v>110</v>
      </c>
      <c r="C91" s="25" t="s">
        <v>111</v>
      </c>
      <c r="D91" s="53"/>
      <c r="E91" s="54"/>
      <c r="F91" s="55"/>
      <c r="G91" s="53"/>
    </row>
    <row r="92" spans="1:10" ht="57.6" customHeight="1" x14ac:dyDescent="0.25">
      <c r="A92" s="25">
        <v>14</v>
      </c>
      <c r="B92" s="28" t="s">
        <v>112</v>
      </c>
      <c r="C92" s="25" t="s">
        <v>113</v>
      </c>
      <c r="D92" s="26">
        <f>E92*F92*12</f>
        <v>2572.7520000000004</v>
      </c>
      <c r="E92" s="27">
        <v>0.04</v>
      </c>
      <c r="F92" s="32">
        <f>F21</f>
        <v>5359.9000000000005</v>
      </c>
      <c r="G92" s="26">
        <f>D92</f>
        <v>2572.7520000000004</v>
      </c>
    </row>
    <row r="93" spans="1:10" x14ac:dyDescent="0.25">
      <c r="A93" s="56" t="s">
        <v>114</v>
      </c>
      <c r="B93" s="56"/>
      <c r="C93" s="56"/>
      <c r="D93" s="56"/>
      <c r="E93" s="56"/>
      <c r="F93" s="18"/>
      <c r="J93" s="17"/>
    </row>
    <row r="94" spans="1:10" x14ac:dyDescent="0.25">
      <c r="A94" s="25">
        <v>1</v>
      </c>
      <c r="B94" s="28" t="s">
        <v>115</v>
      </c>
      <c r="C94" s="59" t="s">
        <v>116</v>
      </c>
      <c r="D94" s="53">
        <f>E94*F94*12</f>
        <v>257275.2</v>
      </c>
      <c r="E94" s="57">
        <v>4</v>
      </c>
      <c r="F94" s="58">
        <f>F21</f>
        <v>5359.9000000000005</v>
      </c>
      <c r="G94" s="53">
        <f>D94</f>
        <v>257275.2</v>
      </c>
    </row>
    <row r="95" spans="1:10" ht="16.8" hidden="1" customHeight="1" x14ac:dyDescent="0.25">
      <c r="A95" s="25">
        <v>2</v>
      </c>
      <c r="B95" s="33"/>
      <c r="C95" s="59"/>
      <c r="D95" s="53"/>
      <c r="E95" s="57"/>
      <c r="F95" s="58"/>
      <c r="G95" s="53"/>
    </row>
    <row r="96" spans="1:10" ht="16.8" hidden="1" customHeight="1" x14ac:dyDescent="0.25">
      <c r="A96" s="25">
        <v>3</v>
      </c>
      <c r="B96" s="33"/>
      <c r="C96" s="59"/>
      <c r="D96" s="53"/>
      <c r="E96" s="57"/>
      <c r="F96" s="58"/>
      <c r="G96" s="53"/>
    </row>
    <row r="97" spans="1:7" ht="20.399999999999999" hidden="1" customHeight="1" x14ac:dyDescent="0.25">
      <c r="A97" s="61" t="s">
        <v>117</v>
      </c>
      <c r="B97" s="61"/>
      <c r="C97" s="61"/>
      <c r="D97" s="34"/>
      <c r="E97" s="35">
        <f>E21+E26+E28+E31+E33+E46+E52+E58+E60+E66+E71+E74+E92+E94</f>
        <v>27.22</v>
      </c>
      <c r="F97" s="18"/>
    </row>
    <row r="98" spans="1:7" ht="20.399999999999999" customHeight="1" x14ac:dyDescent="0.25">
      <c r="A98" s="61" t="s">
        <v>118</v>
      </c>
      <c r="B98" s="61"/>
      <c r="C98" s="61"/>
      <c r="D98" s="34">
        <f>D21+D26+D28+D31+D33+D46+D52+D58+D60+D66+D71+D74+D92+D94</f>
        <v>1750757.7360000003</v>
      </c>
      <c r="E98" s="30"/>
      <c r="F98" s="36">
        <f>27.22*5359.9*12</f>
        <v>1750757.7359999996</v>
      </c>
      <c r="G98" s="34">
        <f>G21+G26+G28+G31+G33+G46+G52+G58+G60+G66+G71+G74+G92+G94</f>
        <v>1750757.7360000003</v>
      </c>
    </row>
    <row r="100" spans="1:7" x14ac:dyDescent="0.25">
      <c r="A100" s="46" t="s">
        <v>121</v>
      </c>
      <c r="B100" s="46"/>
      <c r="C100" s="46"/>
      <c r="D100" s="46"/>
      <c r="E100" s="46"/>
      <c r="F100" s="46"/>
      <c r="G100" s="46"/>
    </row>
    <row r="101" spans="1:7" ht="26.4" x14ac:dyDescent="0.25">
      <c r="A101" s="37">
        <v>1</v>
      </c>
      <c r="B101" s="42" t="s">
        <v>126</v>
      </c>
      <c r="C101" s="39"/>
      <c r="D101" s="40"/>
      <c r="E101" s="40"/>
      <c r="F101" s="38"/>
      <c r="G101" s="41">
        <f>15*2564</f>
        <v>38460</v>
      </c>
    </row>
    <row r="102" spans="1:7" x14ac:dyDescent="0.25">
      <c r="A102" s="37">
        <v>2</v>
      </c>
      <c r="B102" s="38" t="s">
        <v>122</v>
      </c>
      <c r="C102" s="39"/>
      <c r="D102" s="40"/>
      <c r="E102" s="40"/>
      <c r="F102" s="38"/>
      <c r="G102" s="45">
        <v>7900</v>
      </c>
    </row>
    <row r="103" spans="1:7" ht="26.4" x14ac:dyDescent="0.25">
      <c r="A103" s="37">
        <v>3</v>
      </c>
      <c r="B103" s="42" t="s">
        <v>123</v>
      </c>
      <c r="C103" s="39"/>
      <c r="D103" s="40"/>
      <c r="E103" s="40"/>
      <c r="F103" s="38"/>
      <c r="G103" s="41">
        <v>12000</v>
      </c>
    </row>
    <row r="104" spans="1:7" ht="26.4" x14ac:dyDescent="0.25">
      <c r="A104" s="37">
        <v>4</v>
      </c>
      <c r="B104" s="42" t="s">
        <v>124</v>
      </c>
      <c r="C104" s="39"/>
      <c r="D104" s="40"/>
      <c r="E104" s="40"/>
      <c r="F104" s="38"/>
      <c r="G104" s="41">
        <v>20900</v>
      </c>
    </row>
    <row r="105" spans="1:7" x14ac:dyDescent="0.25">
      <c r="A105" s="37"/>
      <c r="B105" s="43" t="s">
        <v>125</v>
      </c>
      <c r="C105" s="39"/>
      <c r="D105" s="40"/>
      <c r="E105" s="40"/>
      <c r="F105" s="38"/>
      <c r="G105" s="44">
        <f>SUM(G101:G104)</f>
        <v>79260</v>
      </c>
    </row>
  </sheetData>
  <mergeCells count="67">
    <mergeCell ref="A97:C97"/>
    <mergeCell ref="A98:C98"/>
    <mergeCell ref="G21:G25"/>
    <mergeCell ref="G28:G30"/>
    <mergeCell ref="G33:G45"/>
    <mergeCell ref="G46:G51"/>
    <mergeCell ref="G52:G57"/>
    <mergeCell ref="G58:G59"/>
    <mergeCell ref="G60:G65"/>
    <mergeCell ref="G66:G69"/>
    <mergeCell ref="G71:G72"/>
    <mergeCell ref="G74:G91"/>
    <mergeCell ref="G94:G96"/>
    <mergeCell ref="A93:E93"/>
    <mergeCell ref="C94:C96"/>
    <mergeCell ref="D94:D96"/>
    <mergeCell ref="A70:E70"/>
    <mergeCell ref="E94:E96"/>
    <mergeCell ref="F94:F96"/>
    <mergeCell ref="D71:D72"/>
    <mergeCell ref="E71:E72"/>
    <mergeCell ref="F71:F72"/>
    <mergeCell ref="A73:E73"/>
    <mergeCell ref="D74:D91"/>
    <mergeCell ref="E74:E91"/>
    <mergeCell ref="F74:F91"/>
    <mergeCell ref="A76:A81"/>
    <mergeCell ref="C76:C81"/>
    <mergeCell ref="B78:B79"/>
    <mergeCell ref="A60:C60"/>
    <mergeCell ref="D60:D65"/>
    <mergeCell ref="E60:E65"/>
    <mergeCell ref="F60:F65"/>
    <mergeCell ref="A66:C66"/>
    <mergeCell ref="D66:D69"/>
    <mergeCell ref="E66:E69"/>
    <mergeCell ref="F66:F69"/>
    <mergeCell ref="A52:C52"/>
    <mergeCell ref="D52:D57"/>
    <mergeCell ref="E52:E57"/>
    <mergeCell ref="F52:F57"/>
    <mergeCell ref="A58:C58"/>
    <mergeCell ref="D58:D59"/>
    <mergeCell ref="E58:E59"/>
    <mergeCell ref="F58:F59"/>
    <mergeCell ref="F33:F45"/>
    <mergeCell ref="A39:C39"/>
    <mergeCell ref="A46:C46"/>
    <mergeCell ref="D46:D51"/>
    <mergeCell ref="E46:E51"/>
    <mergeCell ref="F46:F51"/>
    <mergeCell ref="A100:G100"/>
    <mergeCell ref="A3:E3"/>
    <mergeCell ref="A4:E4"/>
    <mergeCell ref="B6:C8"/>
    <mergeCell ref="A20:E20"/>
    <mergeCell ref="D21:D25"/>
    <mergeCell ref="E21:E25"/>
    <mergeCell ref="F21:F25"/>
    <mergeCell ref="A27:E27"/>
    <mergeCell ref="D28:D30"/>
    <mergeCell ref="E28:E30"/>
    <mergeCell ref="F28:F30"/>
    <mergeCell ref="A32:E32"/>
    <mergeCell ref="A33:C33"/>
    <mergeCell ref="D33:D45"/>
    <mergeCell ref="E33:E45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 А</vt:lpstr>
      <vt:lpstr>'Чехова 39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2020-03-16T02:06:23Z</cp:lastPrinted>
  <dcterms:created xsi:type="dcterms:W3CDTF">2018-12-12T05:07:19Z</dcterms:created>
  <dcterms:modified xsi:type="dcterms:W3CDTF">2024-02-13T05:04:31Z</dcterms:modified>
</cp:coreProperties>
</file>