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30" i="1" l="1"/>
  <c r="G30" i="1"/>
  <c r="I30" i="1"/>
  <c r="J30" i="1"/>
  <c r="K30" i="1"/>
  <c r="D30" i="1"/>
  <c r="K15" i="1"/>
  <c r="K19" i="1" l="1"/>
  <c r="K25" i="1"/>
  <c r="K23" i="1"/>
  <c r="K21" i="1"/>
  <c r="K13" i="1"/>
  <c r="K9" i="1"/>
  <c r="D32" i="1" l="1"/>
  <c r="K29" i="1"/>
  <c r="K27" i="1"/>
  <c r="K17" i="1"/>
  <c r="K11" i="1"/>
  <c r="K7" i="1"/>
</calcChain>
</file>

<file path=xl/sharedStrings.xml><?xml version="1.0" encoding="utf-8"?>
<sst xmlns="http://schemas.openxmlformats.org/spreadsheetml/2006/main" count="28" uniqueCount="28">
  <si>
    <t>Адрес МКД</t>
  </si>
  <si>
    <t>Общая площадь жилого помещения,м2.</t>
  </si>
  <si>
    <t>Количество прописанных, чел.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</si>
  <si>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</si>
  <si>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</si>
  <si>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</si>
  <si>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</si>
  <si>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</si>
  <si>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</si>
  <si>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</si>
  <si>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</si>
  <si>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</si>
  <si>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</si>
  <si>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ХВ на содржание о/и</t>
  </si>
  <si>
    <t>%</t>
  </si>
  <si>
    <t>Платежеспособность  -</t>
  </si>
  <si>
    <t>Эл/энергия на содржание о/и</t>
  </si>
  <si>
    <t>ГВ на содржание о/и</t>
  </si>
  <si>
    <t>Услуги управляющей компании</t>
  </si>
  <si>
    <t>Холодное водоснабжение</t>
  </si>
  <si>
    <t>Горячее водоснабжение</t>
  </si>
  <si>
    <t>Электроэнергия</t>
  </si>
  <si>
    <t>Обращение с ТКО</t>
  </si>
  <si>
    <t>Отведение сточных вод</t>
  </si>
  <si>
    <t>Тепловая энергия (отопление)</t>
  </si>
  <si>
    <t>50 лет Комсомола, 125/2</t>
  </si>
  <si>
    <t xml:space="preserve">Сведения за 2022 год о начислении платы за жилищные услуги. </t>
  </si>
  <si>
    <t>Отведение сточных вод на содржание о/и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</si>
</sst>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4" fontId="5" fillId="0" borderId="6" xfId="0" applyNumberFormat="1" applyFont="1" applyBorder="1" applyAlignment="1">
      <alignment horizontal="center"/>
    </xf>
    <xf numFmtId="4" fontId="6" fillId="0" borderId="6" xfId="3" applyNumberFormat="1" applyFont="1" applyFill="1" applyBorder="1" applyAlignment="1">
      <alignment horizontal="center" vertical="top"/>
    </xf>
    <xf numFmtId="2" fontId="6" fillId="0" borderId="6" xfId="3" applyNumberFormat="1" applyFont="1" applyFill="1" applyBorder="1" applyAlignment="1">
      <alignment horizontal="center" vertical="top"/>
    </xf>
    <xf numFmtId="4" fontId="6" fillId="0" borderId="6" xfId="2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/>
    </xf>
    <xf numFmtId="4" fontId="6" fillId="0" borderId="6" xfId="1" applyNumberFormat="1" applyFont="1" applyFill="1" applyBorder="1" applyAlignment="1">
      <alignment horizontal="center" vertical="top"/>
    </xf>
    <xf numFmtId="165" fontId="6" fillId="0" borderId="6" xfId="1" applyNumberFormat="1" applyFont="1" applyFill="1" applyBorder="1" applyAlignment="1">
      <alignment horizontal="center" vertical="top"/>
    </xf>
    <xf numFmtId="0" fontId="6" fillId="0" borderId="6" xfId="1" applyNumberFormat="1" applyFont="1" applyFill="1" applyBorder="1" applyAlignment="1">
      <alignment horizontal="center" vertical="top"/>
    </xf>
    <xf numFmtId="2" fontId="6" fillId="0" borderId="6" xfId="1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2" fontId="7" fillId="0" borderId="0" xfId="0" applyNumberFormat="1" applyFont="1"/>
    <xf numFmtId="4" fontId="7" fillId="0" borderId="0" xfId="0" applyNumberFormat="1" applyFont="1"/>
    <xf numFmtId="4" fontId="6" fillId="0" borderId="13" xfId="3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center" vertical="top"/>
    </xf>
    <xf numFmtId="0" fontId="6" fillId="0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4" fontId="6" fillId="0" borderId="1" xfId="2" applyNumberFormat="1" applyFont="1" applyFill="1" applyBorder="1" applyAlignment="1">
      <alignment horizontal="center" vertical="top"/>
    </xf>
    <xf numFmtId="4" fontId="6" fillId="0" borderId="18" xfId="3" applyNumberFormat="1" applyFont="1" applyFill="1" applyBorder="1" applyAlignment="1">
      <alignment horizontal="center" vertical="top"/>
    </xf>
    <xf numFmtId="4" fontId="7" fillId="0" borderId="19" xfId="0" applyNumberFormat="1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5" xfId="0" applyFont="1" applyBorder="1"/>
    <xf numFmtId="0" fontId="5" fillId="0" borderId="25" xfId="0" applyFont="1" applyBorder="1"/>
    <xf numFmtId="0" fontId="7" fillId="0" borderId="7" xfId="0" applyFont="1" applyBorder="1" applyAlignment="1">
      <alignment horizontal="left"/>
    </xf>
    <xf numFmtId="2" fontId="0" fillId="0" borderId="0" xfId="0" applyNumberFormat="1"/>
    <xf numFmtId="0" fontId="8" fillId="0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wrapText="1"/>
    </xf>
    <xf numFmtId="0" fontId="6" fillId="0" borderId="2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Fill="1" applyBorder="1" applyAlignment="1">
      <alignment horizontal="center"/>
    </xf>
    <xf numFmtId="4" fontId="7" fillId="0" borderId="29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7" zoomScale="85" zoomScaleNormal="85" workbookViewId="0">
      <selection activeCell="H17" sqref="H17"/>
    </sheetView>
  </sheetViews>
  <sheetFormatPr defaultRowHeight="15" x14ac:dyDescent="0.25"/>
  <cols>
    <col min="1" max="1" width="30.28515625" style="3" customWidth="1"/>
    <col min="2" max="3" width="9.140625" style="3" hidden="1" customWidth="1"/>
    <col min="4" max="4" width="15.7109375" style="3" customWidth="1"/>
    <col min="5" max="5" width="16.140625" style="3" customWidth="1"/>
    <col min="6" max="6" width="16.7109375" style="3" customWidth="1"/>
    <col min="7" max="7" width="15.85546875" style="3" customWidth="1"/>
    <col min="8" max="8" width="16.140625" style="3" customWidth="1"/>
    <col min="9" max="9" width="15.85546875" style="3" customWidth="1"/>
    <col min="10" max="10" width="15.42578125" style="3" customWidth="1"/>
    <col min="11" max="11" width="15" style="3" customWidth="1"/>
    <col min="12" max="12" width="10" bestFit="1" customWidth="1"/>
    <col min="13" max="13" width="11.140625" bestFit="1" customWidth="1"/>
  </cols>
  <sheetData>
    <row r="1" spans="1:13" ht="16.5" x14ac:dyDescent="0.25">
      <c r="A1" s="5"/>
      <c r="B1" s="5"/>
      <c r="C1" s="5"/>
      <c r="D1" s="65" t="s">
        <v>26</v>
      </c>
      <c r="E1" s="65"/>
      <c r="F1" s="65"/>
      <c r="G1" s="65"/>
      <c r="H1" s="65"/>
      <c r="I1" s="65"/>
      <c r="J1" s="65"/>
      <c r="K1" s="5"/>
    </row>
    <row r="2" spans="1:13" ht="17.25" thickBot="1" x14ac:dyDescent="0.3">
      <c r="A2" s="5"/>
      <c r="B2" s="5"/>
      <c r="C2" s="5"/>
      <c r="D2" s="21"/>
      <c r="E2" s="21"/>
      <c r="F2" s="21"/>
      <c r="G2" s="21"/>
      <c r="H2" s="21"/>
      <c r="I2" s="21"/>
      <c r="J2" s="21"/>
      <c r="K2" s="5"/>
    </row>
    <row r="3" spans="1:13" ht="12.75" customHeight="1" x14ac:dyDescent="0.25">
      <c r="A3" s="47" t="s">
        <v>0</v>
      </c>
      <c r="B3" s="50" t="s">
        <v>1</v>
      </c>
      <c r="C3" s="53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8</v>
      </c>
      <c r="J3" s="56" t="s">
        <v>9</v>
      </c>
      <c r="K3" s="62" t="s">
        <v>10</v>
      </c>
    </row>
    <row r="4" spans="1:13" ht="12.75" customHeight="1" x14ac:dyDescent="0.25">
      <c r="A4" s="48"/>
      <c r="B4" s="51"/>
      <c r="C4" s="54"/>
      <c r="D4" s="57"/>
      <c r="E4" s="57"/>
      <c r="F4" s="57"/>
      <c r="G4" s="57"/>
      <c r="H4" s="57"/>
      <c r="I4" s="57"/>
      <c r="J4" s="57"/>
      <c r="K4" s="63"/>
    </row>
    <row r="5" spans="1:13" ht="26.25" customHeight="1" thickBot="1" x14ac:dyDescent="0.3">
      <c r="A5" s="49"/>
      <c r="B5" s="52"/>
      <c r="C5" s="55"/>
      <c r="D5" s="58"/>
      <c r="E5" s="58"/>
      <c r="F5" s="58"/>
      <c r="G5" s="58"/>
      <c r="H5" s="58"/>
      <c r="I5" s="58"/>
      <c r="J5" s="58"/>
      <c r="K5" s="64"/>
    </row>
    <row r="6" spans="1:13" ht="19.5" customHeight="1" x14ac:dyDescent="0.25">
      <c r="A6" s="38" t="s">
        <v>25</v>
      </c>
      <c r="B6" s="7"/>
      <c r="C6" s="8"/>
      <c r="D6" s="59" t="s">
        <v>19</v>
      </c>
      <c r="E6" s="60"/>
      <c r="F6" s="60"/>
      <c r="G6" s="60"/>
      <c r="H6" s="60"/>
      <c r="I6" s="60"/>
      <c r="J6" s="60"/>
      <c r="K6" s="61"/>
    </row>
    <row r="7" spans="1:13" ht="19.5" customHeight="1" x14ac:dyDescent="0.25">
      <c r="A7" s="39"/>
      <c r="B7" s="7"/>
      <c r="C7" s="6"/>
      <c r="D7" s="9">
        <v>2283.869999999999</v>
      </c>
      <c r="E7" s="10">
        <v>22275.7</v>
      </c>
      <c r="F7" s="10">
        <v>843.738834</v>
      </c>
      <c r="G7" s="10">
        <v>22379.94</v>
      </c>
      <c r="H7" s="11">
        <v>-4</v>
      </c>
      <c r="I7" s="12">
        <v>-104.24</v>
      </c>
      <c r="J7" s="11">
        <v>22945.919999999998</v>
      </c>
      <c r="K7" s="28">
        <f>SUM(D7+E7-J7)</f>
        <v>1613.6500000000015</v>
      </c>
      <c r="L7" s="41"/>
      <c r="M7" s="41"/>
    </row>
    <row r="8" spans="1:13" ht="19.5" customHeight="1" x14ac:dyDescent="0.25">
      <c r="A8" s="38"/>
      <c r="B8" s="7"/>
      <c r="C8" s="8"/>
      <c r="D8" s="59" t="s">
        <v>13</v>
      </c>
      <c r="E8" s="60"/>
      <c r="F8" s="60"/>
      <c r="G8" s="60"/>
      <c r="H8" s="60"/>
      <c r="I8" s="60"/>
      <c r="J8" s="60"/>
      <c r="K8" s="61"/>
    </row>
    <row r="9" spans="1:13" ht="19.5" customHeight="1" x14ac:dyDescent="0.25">
      <c r="A9" s="39"/>
      <c r="B9" s="7"/>
      <c r="C9" s="6"/>
      <c r="D9" s="9">
        <v>2532.2999999999993</v>
      </c>
      <c r="E9" s="10">
        <v>16584.240000000002</v>
      </c>
      <c r="F9" s="10">
        <v>631.26115800000002</v>
      </c>
      <c r="G9" s="10">
        <v>16584.240000000002</v>
      </c>
      <c r="H9" s="11"/>
      <c r="I9" s="12"/>
      <c r="J9" s="11">
        <v>18754.5</v>
      </c>
      <c r="K9" s="28">
        <f>SUM(D9+E9-J9)</f>
        <v>362.04000000000087</v>
      </c>
      <c r="L9" s="41"/>
      <c r="M9" s="41"/>
    </row>
    <row r="10" spans="1:13" ht="19.5" customHeight="1" x14ac:dyDescent="0.25">
      <c r="A10" s="39"/>
      <c r="B10" s="7"/>
      <c r="C10" s="8"/>
      <c r="D10" s="42" t="s">
        <v>20</v>
      </c>
      <c r="E10" s="43"/>
      <c r="F10" s="43"/>
      <c r="G10" s="43"/>
      <c r="H10" s="43"/>
      <c r="I10" s="43"/>
      <c r="J10" s="43"/>
      <c r="K10" s="44"/>
    </row>
    <row r="11" spans="1:13" ht="19.5" customHeight="1" x14ac:dyDescent="0.25">
      <c r="A11" s="39"/>
      <c r="B11" s="7"/>
      <c r="C11" s="8"/>
      <c r="D11" s="9">
        <v>5442.1000000000058</v>
      </c>
      <c r="E11" s="10">
        <v>61644.32</v>
      </c>
      <c r="F11" s="10">
        <v>373.927167</v>
      </c>
      <c r="G11" s="11">
        <v>62140.4</v>
      </c>
      <c r="H11" s="11">
        <v>-3</v>
      </c>
      <c r="I11" s="12">
        <v>-496.08</v>
      </c>
      <c r="J11" s="11">
        <v>63040.66</v>
      </c>
      <c r="K11" s="28">
        <f>SUM(D11+E11-J11)</f>
        <v>4045.7600000000093</v>
      </c>
      <c r="L11" s="1"/>
      <c r="M11" s="41"/>
    </row>
    <row r="12" spans="1:13" ht="19.5" customHeight="1" x14ac:dyDescent="0.25">
      <c r="A12" s="39"/>
      <c r="B12" s="7"/>
      <c r="C12" s="8"/>
      <c r="D12" s="42" t="s">
        <v>17</v>
      </c>
      <c r="E12" s="43"/>
      <c r="F12" s="43"/>
      <c r="G12" s="43"/>
      <c r="H12" s="43"/>
      <c r="I12" s="43"/>
      <c r="J12" s="43"/>
      <c r="K12" s="44"/>
    </row>
    <row r="13" spans="1:13" ht="19.5" customHeight="1" x14ac:dyDescent="0.25">
      <c r="A13" s="39"/>
      <c r="B13" s="7"/>
      <c r="C13" s="8"/>
      <c r="D13" s="9">
        <v>674.17999999999984</v>
      </c>
      <c r="E13" s="10">
        <v>11464.44</v>
      </c>
      <c r="F13" s="10">
        <v>67.59</v>
      </c>
      <c r="G13" s="11">
        <v>11464.44</v>
      </c>
      <c r="H13" s="11"/>
      <c r="I13" s="12"/>
      <c r="J13" s="11">
        <v>9265.57</v>
      </c>
      <c r="K13" s="28">
        <f>SUM(D13+E13-J13)</f>
        <v>2873.0500000000011</v>
      </c>
      <c r="L13" s="1"/>
      <c r="M13" s="41"/>
    </row>
    <row r="14" spans="1:13" ht="19.5" customHeight="1" x14ac:dyDescent="0.25">
      <c r="A14" s="39"/>
      <c r="B14" s="7"/>
      <c r="C14" s="8"/>
      <c r="D14" s="42" t="s">
        <v>27</v>
      </c>
      <c r="E14" s="43"/>
      <c r="F14" s="43"/>
      <c r="G14" s="43"/>
      <c r="H14" s="43"/>
      <c r="I14" s="43"/>
      <c r="J14" s="43"/>
      <c r="K14" s="44"/>
    </row>
    <row r="15" spans="1:13" ht="19.5" customHeight="1" x14ac:dyDescent="0.25">
      <c r="A15" s="39"/>
      <c r="B15" s="7"/>
      <c r="C15" s="8"/>
      <c r="D15" s="9"/>
      <c r="E15" s="10">
        <v>1170.69</v>
      </c>
      <c r="F15" s="10">
        <v>28.000001999999999</v>
      </c>
      <c r="G15" s="11">
        <v>1170.69</v>
      </c>
      <c r="H15" s="11"/>
      <c r="I15" s="12"/>
      <c r="J15" s="11">
        <v>21.93</v>
      </c>
      <c r="K15" s="28">
        <f>SUM(D15+E15-J15)</f>
        <v>1148.76</v>
      </c>
      <c r="L15" s="1"/>
      <c r="M15" s="41"/>
    </row>
    <row r="16" spans="1:13" ht="19.5" customHeight="1" x14ac:dyDescent="0.25">
      <c r="A16" s="39"/>
      <c r="B16" s="7"/>
      <c r="C16" s="8"/>
      <c r="D16" s="42" t="s">
        <v>24</v>
      </c>
      <c r="E16" s="43"/>
      <c r="F16" s="43"/>
      <c r="G16" s="43"/>
      <c r="H16" s="43"/>
      <c r="I16" s="43"/>
      <c r="J16" s="43"/>
      <c r="K16" s="44"/>
    </row>
    <row r="17" spans="1:19" ht="19.5" customHeight="1" x14ac:dyDescent="0.25">
      <c r="A17" s="39"/>
      <c r="B17" s="7"/>
      <c r="C17" s="8"/>
      <c r="D17" s="9">
        <v>88789.74</v>
      </c>
      <c r="E17" s="10">
        <v>487769.04</v>
      </c>
      <c r="F17" s="10">
        <v>184.999989</v>
      </c>
      <c r="G17" s="11">
        <v>487769.04</v>
      </c>
      <c r="H17" s="11"/>
      <c r="I17" s="12"/>
      <c r="J17" s="11">
        <v>485168.26</v>
      </c>
      <c r="K17" s="28">
        <f>SUM(D17+E17-J17)</f>
        <v>91390.520000000019</v>
      </c>
    </row>
    <row r="18" spans="1:19" ht="19.5" customHeight="1" x14ac:dyDescent="0.25">
      <c r="A18" s="39"/>
      <c r="B18" s="7"/>
      <c r="C18" s="8"/>
      <c r="D18" s="42" t="s">
        <v>21</v>
      </c>
      <c r="E18" s="43"/>
      <c r="F18" s="43"/>
      <c r="G18" s="43"/>
      <c r="H18" s="43"/>
      <c r="I18" s="43"/>
      <c r="J18" s="43"/>
      <c r="K18" s="44"/>
    </row>
    <row r="19" spans="1:19" ht="19.5" customHeight="1" x14ac:dyDescent="0.25">
      <c r="A19" s="39"/>
      <c r="B19" s="7"/>
      <c r="C19" s="8"/>
      <c r="D19" s="9">
        <v>9548.75</v>
      </c>
      <c r="E19" s="10">
        <v>105186.96</v>
      </c>
      <c r="F19" s="10">
        <v>36538.775334999998</v>
      </c>
      <c r="G19" s="11">
        <v>106112.83</v>
      </c>
      <c r="H19" s="11">
        <v>-326.01199600000001</v>
      </c>
      <c r="I19" s="12">
        <v>-925.87</v>
      </c>
      <c r="J19" s="11">
        <v>108473.44</v>
      </c>
      <c r="K19" s="28">
        <f>SUM(D19+E19-J19)</f>
        <v>6262.2700000000041</v>
      </c>
    </row>
    <row r="20" spans="1:19" ht="19.5" customHeight="1" x14ac:dyDescent="0.25">
      <c r="A20" s="39"/>
      <c r="B20" s="7"/>
      <c r="C20" s="8"/>
      <c r="D20" s="42" t="s">
        <v>16</v>
      </c>
      <c r="E20" s="43"/>
      <c r="F20" s="43"/>
      <c r="G20" s="43"/>
      <c r="H20" s="43"/>
      <c r="I20" s="43"/>
      <c r="J20" s="43"/>
      <c r="K20" s="44"/>
    </row>
    <row r="21" spans="1:19" ht="19.5" customHeight="1" x14ac:dyDescent="0.25">
      <c r="A21" s="39"/>
      <c r="B21" s="7"/>
      <c r="C21" s="8"/>
      <c r="D21" s="9">
        <v>179.71000000000095</v>
      </c>
      <c r="E21" s="10">
        <v>12762.87</v>
      </c>
      <c r="F21" s="10">
        <v>4349.3440019999998</v>
      </c>
      <c r="G21" s="11">
        <v>12762.87</v>
      </c>
      <c r="H21" s="11"/>
      <c r="I21" s="12"/>
      <c r="J21" s="11">
        <v>12942.47</v>
      </c>
      <c r="K21" s="28">
        <f>SUM(D21+E21-J21)</f>
        <v>0.11000000000240107</v>
      </c>
    </row>
    <row r="22" spans="1:19" ht="19.5" customHeight="1" x14ac:dyDescent="0.25">
      <c r="A22" s="39"/>
      <c r="B22" s="7"/>
      <c r="C22" s="8"/>
      <c r="D22" s="42" t="s">
        <v>23</v>
      </c>
      <c r="E22" s="43"/>
      <c r="F22" s="43"/>
      <c r="G22" s="43"/>
      <c r="H22" s="43"/>
      <c r="I22" s="43"/>
      <c r="J22" s="43"/>
      <c r="K22" s="44"/>
    </row>
    <row r="23" spans="1:19" ht="19.5" customHeight="1" x14ac:dyDescent="0.25">
      <c r="A23" s="39"/>
      <c r="B23" s="7"/>
      <c r="C23" s="8"/>
      <c r="D23" s="9">
        <v>3610.1000000000022</v>
      </c>
      <c r="E23" s="10">
        <v>43094.14</v>
      </c>
      <c r="F23" s="10">
        <v>1216.9993340000001</v>
      </c>
      <c r="G23" s="11">
        <v>43339.199999999997</v>
      </c>
      <c r="H23" s="11">
        <v>-7</v>
      </c>
      <c r="I23" s="12">
        <v>-245.06</v>
      </c>
      <c r="J23" s="11">
        <v>43461.85</v>
      </c>
      <c r="K23" s="28">
        <f>SUM(D23+E23-J23)</f>
        <v>3242.3900000000067</v>
      </c>
    </row>
    <row r="24" spans="1:19" ht="19.5" customHeight="1" x14ac:dyDescent="0.25">
      <c r="A24" s="39"/>
      <c r="B24" s="7"/>
      <c r="C24" s="8"/>
      <c r="D24" s="42" t="s">
        <v>22</v>
      </c>
      <c r="E24" s="43"/>
      <c r="F24" s="43"/>
      <c r="G24" s="43"/>
      <c r="H24" s="43"/>
      <c r="I24" s="43"/>
      <c r="J24" s="43"/>
      <c r="K24" s="44"/>
    </row>
    <row r="25" spans="1:19" ht="19.5" customHeight="1" x14ac:dyDescent="0.25">
      <c r="A25" s="39"/>
      <c r="B25" s="7"/>
      <c r="C25" s="8"/>
      <c r="D25" s="9">
        <v>4722.2199999999975</v>
      </c>
      <c r="E25" s="10">
        <v>51470.49</v>
      </c>
      <c r="F25" s="10">
        <v>12769.2</v>
      </c>
      <c r="G25" s="11">
        <v>51470.49</v>
      </c>
      <c r="H25" s="11"/>
      <c r="I25" s="12"/>
      <c r="J25" s="11">
        <v>51486.17</v>
      </c>
      <c r="K25" s="28">
        <f>SUM(D25+E25-J25)</f>
        <v>4706.5399999999936</v>
      </c>
    </row>
    <row r="26" spans="1:19" ht="19.5" customHeight="1" x14ac:dyDescent="0.25">
      <c r="A26" s="39"/>
      <c r="B26" s="7"/>
      <c r="C26" s="8"/>
      <c r="D26" s="42" t="s">
        <v>11</v>
      </c>
      <c r="E26" s="43"/>
      <c r="F26" s="43"/>
      <c r="G26" s="43"/>
      <c r="H26" s="43"/>
      <c r="I26" s="43"/>
      <c r="J26" s="43"/>
      <c r="K26" s="44"/>
    </row>
    <row r="27" spans="1:19" ht="19.5" customHeight="1" x14ac:dyDescent="0.25">
      <c r="A27" s="39"/>
      <c r="B27" s="7"/>
      <c r="C27" s="6"/>
      <c r="D27" s="13">
        <v>35129.359999999986</v>
      </c>
      <c r="E27" s="14">
        <v>371456.28</v>
      </c>
      <c r="F27" s="15">
        <v>12769.2</v>
      </c>
      <c r="G27" s="14">
        <v>371456.28</v>
      </c>
      <c r="H27" s="16"/>
      <c r="I27" s="17"/>
      <c r="J27" s="12">
        <v>375858.32</v>
      </c>
      <c r="K27" s="28">
        <f>D27+E27-J27</f>
        <v>30727.320000000007</v>
      </c>
      <c r="L27" s="1"/>
      <c r="M27" s="1"/>
    </row>
    <row r="28" spans="1:19" ht="19.5" customHeight="1" x14ac:dyDescent="0.25">
      <c r="A28" s="39"/>
      <c r="B28" s="7"/>
      <c r="C28" s="8"/>
      <c r="D28" s="42" t="s">
        <v>18</v>
      </c>
      <c r="E28" s="45"/>
      <c r="F28" s="45"/>
      <c r="G28" s="45"/>
      <c r="H28" s="45"/>
      <c r="I28" s="45"/>
      <c r="J28" s="45"/>
      <c r="K28" s="46"/>
    </row>
    <row r="29" spans="1:19" ht="19.5" customHeight="1" thickBot="1" x14ac:dyDescent="0.3">
      <c r="A29" s="39"/>
      <c r="B29" s="7"/>
      <c r="C29" s="6"/>
      <c r="D29" s="29">
        <v>10759.340000000004</v>
      </c>
      <c r="E29" s="30">
        <v>113773.32</v>
      </c>
      <c r="F29" s="31">
        <v>12769.2</v>
      </c>
      <c r="G29" s="30">
        <v>113773.32</v>
      </c>
      <c r="H29" s="32"/>
      <c r="I29" s="33"/>
      <c r="J29" s="34">
        <v>115121.2</v>
      </c>
      <c r="K29" s="35">
        <f>D29+E29-J29</f>
        <v>9411.4600000000064</v>
      </c>
      <c r="L29" s="1"/>
      <c r="M29" s="1"/>
    </row>
    <row r="30" spans="1:19" s="23" customFormat="1" ht="19.5" customHeight="1" thickBot="1" x14ac:dyDescent="0.3">
      <c r="A30" s="40" t="s">
        <v>12</v>
      </c>
      <c r="B30" s="37"/>
      <c r="C30" s="66"/>
      <c r="D30" s="67">
        <f>SUM(D29+D27+D7)+D11+D17+D9+D13+D21+D23+D25+D19+D15</f>
        <v>163671.66999999998</v>
      </c>
      <c r="E30" s="36">
        <f t="shared" ref="E30:K30" si="0">SUM(E29+E27+E7)+E11+E17+E9+E13+E21+E23+E25+E19+E15</f>
        <v>1298652.4899999998</v>
      </c>
      <c r="F30" s="36"/>
      <c r="G30" s="36">
        <f t="shared" si="0"/>
        <v>1300423.74</v>
      </c>
      <c r="H30" s="36"/>
      <c r="I30" s="36">
        <f t="shared" si="0"/>
        <v>-1771.25</v>
      </c>
      <c r="J30" s="36">
        <f t="shared" si="0"/>
        <v>1306540.2899999998</v>
      </c>
      <c r="K30" s="68">
        <f t="shared" si="0"/>
        <v>155783.87000000011</v>
      </c>
      <c r="L30" s="22"/>
      <c r="N30" s="24"/>
      <c r="O30" s="24"/>
      <c r="P30" s="24"/>
      <c r="Q30" s="24"/>
      <c r="R30" s="24"/>
      <c r="S30" s="24"/>
    </row>
    <row r="31" spans="1:19" ht="16.5" x14ac:dyDescent="0.25">
      <c r="A31" s="18"/>
      <c r="B31" s="19"/>
      <c r="C31" s="19"/>
      <c r="D31" s="20"/>
      <c r="E31" s="20"/>
      <c r="F31" s="20"/>
      <c r="G31" s="20"/>
      <c r="H31" s="20"/>
      <c r="I31" s="20"/>
      <c r="J31" s="20"/>
      <c r="K31" s="20"/>
      <c r="L31" s="1"/>
      <c r="N31" s="2"/>
      <c r="O31" s="2"/>
      <c r="P31" s="2"/>
      <c r="Q31" s="2"/>
      <c r="R31" s="2"/>
      <c r="S31" s="2"/>
    </row>
    <row r="32" spans="1:19" s="23" customFormat="1" ht="16.5" x14ac:dyDescent="0.25">
      <c r="A32" s="25" t="s">
        <v>15</v>
      </c>
      <c r="B32" s="25"/>
      <c r="C32" s="25"/>
      <c r="D32" s="26">
        <f>J30/(D30+E30)*100</f>
        <v>89.346830596028724</v>
      </c>
      <c r="E32" s="25" t="s">
        <v>14</v>
      </c>
      <c r="F32" s="25"/>
      <c r="G32" s="25"/>
      <c r="H32" s="25"/>
      <c r="I32" s="25"/>
      <c r="J32" s="25"/>
      <c r="K32" s="27"/>
    </row>
    <row r="33" spans="5:7" x14ac:dyDescent="0.25">
      <c r="F33" s="4"/>
      <c r="G33" s="4"/>
    </row>
    <row r="34" spans="5:7" x14ac:dyDescent="0.25">
      <c r="F34" s="4"/>
    </row>
    <row r="35" spans="5:7" x14ac:dyDescent="0.25">
      <c r="E35" s="4"/>
    </row>
  </sheetData>
  <mergeCells count="24">
    <mergeCell ref="D18:K18"/>
    <mergeCell ref="D1:J1"/>
    <mergeCell ref="F3:F5"/>
    <mergeCell ref="G3:G5"/>
    <mergeCell ref="H3:H5"/>
    <mergeCell ref="I3:I5"/>
    <mergeCell ref="J3:J5"/>
    <mergeCell ref="D14:K14"/>
    <mergeCell ref="D26:K26"/>
    <mergeCell ref="D28:K28"/>
    <mergeCell ref="A3:A5"/>
    <mergeCell ref="B3:B5"/>
    <mergeCell ref="C3:C5"/>
    <mergeCell ref="D3:D5"/>
    <mergeCell ref="E3:E5"/>
    <mergeCell ref="D6:K6"/>
    <mergeCell ref="K3:K5"/>
    <mergeCell ref="D10:K10"/>
    <mergeCell ref="D16:K16"/>
    <mergeCell ref="D8:K8"/>
    <mergeCell ref="D12:K12"/>
    <mergeCell ref="D20:K20"/>
    <mergeCell ref="D22:K22"/>
    <mergeCell ref="D24:K2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2023-02-28T04:43:44Z</dcterms:modified>
</cp:coreProperties>
</file>