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9" i="1" l="1"/>
  <c r="F17" i="1"/>
  <c r="E20" i="1" l="1"/>
  <c r="G20" i="1"/>
  <c r="I20" i="1"/>
  <c r="J20" i="1"/>
  <c r="D20" i="1"/>
  <c r="K15" i="1" l="1"/>
  <c r="K13" i="1"/>
  <c r="K9" i="1"/>
  <c r="K7" i="1"/>
  <c r="D22" i="1" l="1"/>
  <c r="K19" i="1"/>
  <c r="K17" i="1"/>
  <c r="K11" i="1"/>
  <c r="K20" i="1" l="1"/>
</calcChain>
</file>

<file path=xl/sharedStrings.xml><?xml version="1.0" encoding="utf-8"?>
<sst xmlns="http://schemas.openxmlformats.org/spreadsheetml/2006/main" count="23" uniqueCount="23">
  <si>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</si>
  <si>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</si>
  <si>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</si>
  <si>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</si>
  <si>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</si>
  <si>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</si>
  <si>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</si>
  <si>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</si>
  <si>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</si>
  <si>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</si>
  <si>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</si>
  <si>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</si>
  <si>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</si>
  <si>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</si>
  <si>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</si>
  <si>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</si>
  <si>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</si>
  <si>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</si>
  <si>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</si>
  <si>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>Обращение с ТКО</t>
  </si>
  <si>
    <t>Тепловая энергия (отопление)</t>
  </si>
  <si>
    <t>50 лет Комсомола, 104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</si>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</sst>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4" fontId="7" fillId="0" borderId="27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17" zoomScaleNormal="100" workbookViewId="0">
      <selection activeCell="G19" sqref="G19"/>
    </sheetView>
  </sheetViews>
  <sheetFormatPr defaultRowHeight="15" x14ac:dyDescent="0.25"/>
  <cols>
    <col min="1" max="1" width="30.28515625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5" t="s">
        <v>22</v>
      </c>
      <c r="E1" s="45"/>
      <c r="F1" s="45"/>
      <c r="G1" s="45"/>
      <c r="H1" s="45"/>
      <c r="I1" s="45"/>
      <c r="J1" s="45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4" t="s">
        <v>0</v>
      </c>
      <c r="B3" s="57" t="s">
        <v>1</v>
      </c>
      <c r="C3" s="60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63" t="s">
        <v>10</v>
      </c>
    </row>
    <row r="4" spans="1:13" ht="12.75" customHeight="1" x14ac:dyDescent="0.25">
      <c r="A4" s="55"/>
      <c r="B4" s="58"/>
      <c r="C4" s="61"/>
      <c r="D4" s="47"/>
      <c r="E4" s="47"/>
      <c r="F4" s="47"/>
      <c r="G4" s="47"/>
      <c r="H4" s="47"/>
      <c r="I4" s="47"/>
      <c r="J4" s="47"/>
      <c r="K4" s="64"/>
    </row>
    <row r="5" spans="1:13" ht="26.25" customHeight="1" thickBot="1" x14ac:dyDescent="0.3">
      <c r="A5" s="56"/>
      <c r="B5" s="59"/>
      <c r="C5" s="62"/>
      <c r="D5" s="48"/>
      <c r="E5" s="48"/>
      <c r="F5" s="48"/>
      <c r="G5" s="48"/>
      <c r="H5" s="48"/>
      <c r="I5" s="48"/>
      <c r="J5" s="48"/>
      <c r="K5" s="65"/>
    </row>
    <row r="6" spans="1:13" ht="19.5" customHeight="1" x14ac:dyDescent="0.25">
      <c r="A6" s="39" t="s">
        <v>21</v>
      </c>
      <c r="B6" s="7"/>
      <c r="C6" s="8"/>
      <c r="D6" s="66" t="s">
        <v>13</v>
      </c>
      <c r="E6" s="67"/>
      <c r="F6" s="67"/>
      <c r="G6" s="67"/>
      <c r="H6" s="67"/>
      <c r="I6" s="67"/>
      <c r="J6" s="67"/>
      <c r="K6" s="68"/>
    </row>
    <row r="7" spans="1:13" ht="19.5" customHeight="1" x14ac:dyDescent="0.25">
      <c r="A7" s="40"/>
      <c r="B7" s="7"/>
      <c r="C7" s="6"/>
      <c r="D7" s="9">
        <v>22.849999999999454</v>
      </c>
      <c r="E7" s="10">
        <v>148.22999999999999</v>
      </c>
      <c r="F7" s="10">
        <v>4.8415590000000002</v>
      </c>
      <c r="G7" s="10">
        <v>148.22999999999999</v>
      </c>
      <c r="H7" s="11"/>
      <c r="I7" s="12"/>
      <c r="J7" s="11">
        <v>154.6</v>
      </c>
      <c r="K7" s="28">
        <f>SUM(D7+E7-J7)</f>
        <v>16.47999999999945</v>
      </c>
      <c r="L7" s="42"/>
      <c r="M7" s="42"/>
    </row>
    <row r="8" spans="1:13" ht="19.5" customHeight="1" x14ac:dyDescent="0.25">
      <c r="A8" s="40"/>
      <c r="B8" s="7"/>
      <c r="C8" s="8"/>
      <c r="D8" s="49" t="s">
        <v>17</v>
      </c>
      <c r="E8" s="50"/>
      <c r="F8" s="50"/>
      <c r="G8" s="50"/>
      <c r="H8" s="50"/>
      <c r="I8" s="50"/>
      <c r="J8" s="50"/>
      <c r="K8" s="51"/>
    </row>
    <row r="9" spans="1:13" ht="19.5" customHeight="1" x14ac:dyDescent="0.25">
      <c r="A9" s="40"/>
      <c r="B9" s="7"/>
      <c r="C9" s="8"/>
      <c r="D9" s="9">
        <v>110.13999999999942</v>
      </c>
      <c r="E9" s="10">
        <v>40.049999999999997</v>
      </c>
      <c r="F9" s="10"/>
      <c r="G9" s="11">
        <v>40.049999999999997</v>
      </c>
      <c r="H9" s="11"/>
      <c r="I9" s="12"/>
      <c r="J9" s="11">
        <v>147.54</v>
      </c>
      <c r="K9" s="28">
        <f>SUM(D9+E9-J9)</f>
        <v>2.6499999999994373</v>
      </c>
      <c r="L9" s="1"/>
      <c r="M9" s="42"/>
    </row>
    <row r="10" spans="1:13" ht="19.5" customHeight="1" x14ac:dyDescent="0.25">
      <c r="A10" s="40"/>
      <c r="B10" s="7"/>
      <c r="C10" s="8"/>
      <c r="D10" s="49" t="s">
        <v>20</v>
      </c>
      <c r="E10" s="50"/>
      <c r="F10" s="50"/>
      <c r="G10" s="50"/>
      <c r="H10" s="50"/>
      <c r="I10" s="50"/>
      <c r="J10" s="50"/>
      <c r="K10" s="51"/>
    </row>
    <row r="11" spans="1:13" ht="19.5" customHeight="1" x14ac:dyDescent="0.25">
      <c r="A11" s="40"/>
      <c r="B11" s="7"/>
      <c r="C11" s="8"/>
      <c r="D11" s="9">
        <v>107747.73000000001</v>
      </c>
      <c r="E11" s="10">
        <v>190417.41</v>
      </c>
      <c r="F11" s="10">
        <v>74.999996999999993</v>
      </c>
      <c r="G11" s="11">
        <v>190417.41</v>
      </c>
      <c r="H11" s="11"/>
      <c r="I11" s="12"/>
      <c r="J11" s="11">
        <v>296661.06</v>
      </c>
      <c r="K11" s="28">
        <f>SUM(D11+E11-J11)</f>
        <v>1504.0800000000163</v>
      </c>
    </row>
    <row r="12" spans="1:13" ht="19.5" customHeight="1" x14ac:dyDescent="0.25">
      <c r="A12" s="40"/>
      <c r="B12" s="7"/>
      <c r="C12" s="8"/>
      <c r="D12" s="49" t="s">
        <v>16</v>
      </c>
      <c r="E12" s="50"/>
      <c r="F12" s="50"/>
      <c r="G12" s="50"/>
      <c r="H12" s="50"/>
      <c r="I12" s="50"/>
      <c r="J12" s="50"/>
      <c r="K12" s="51"/>
    </row>
    <row r="13" spans="1:13" ht="19.5" customHeight="1" x14ac:dyDescent="0.25">
      <c r="A13" s="40"/>
      <c r="B13" s="7"/>
      <c r="C13" s="8"/>
      <c r="D13" s="9">
        <v>17.090000000001055</v>
      </c>
      <c r="E13" s="10"/>
      <c r="F13" s="10"/>
      <c r="G13" s="11"/>
      <c r="H13" s="11"/>
      <c r="I13" s="12"/>
      <c r="J13" s="11">
        <v>16.97</v>
      </c>
      <c r="K13" s="28">
        <f>SUM(D13+E13-J13)</f>
        <v>0.12000000000105615</v>
      </c>
    </row>
    <row r="14" spans="1:13" ht="19.5" customHeight="1" x14ac:dyDescent="0.25">
      <c r="A14" s="40"/>
      <c r="B14" s="7"/>
      <c r="C14" s="8"/>
      <c r="D14" s="49" t="s">
        <v>19</v>
      </c>
      <c r="E14" s="50"/>
      <c r="F14" s="50"/>
      <c r="G14" s="50"/>
      <c r="H14" s="50"/>
      <c r="I14" s="50"/>
      <c r="J14" s="50"/>
      <c r="K14" s="51"/>
    </row>
    <row r="15" spans="1:13" ht="19.5" customHeight="1" x14ac:dyDescent="0.25">
      <c r="A15" s="40"/>
      <c r="B15" s="7"/>
      <c r="C15" s="8"/>
      <c r="D15" s="9">
        <v>7053.2199999999939</v>
      </c>
      <c r="E15" s="10">
        <v>9574.83</v>
      </c>
      <c r="F15" s="10">
        <v>2448.812907</v>
      </c>
      <c r="G15" s="11">
        <v>9574.83</v>
      </c>
      <c r="H15" s="11"/>
      <c r="I15" s="12"/>
      <c r="J15" s="11">
        <v>16435.71</v>
      </c>
      <c r="K15" s="28">
        <f>SUM(D15+E15-J15)</f>
        <v>192.33999999999651</v>
      </c>
    </row>
    <row r="16" spans="1:13" ht="19.5" customHeight="1" x14ac:dyDescent="0.25">
      <c r="A16" s="40"/>
      <c r="B16" s="7"/>
      <c r="C16" s="8"/>
      <c r="D16" s="49" t="s">
        <v>11</v>
      </c>
      <c r="E16" s="50"/>
      <c r="F16" s="50"/>
      <c r="G16" s="50"/>
      <c r="H16" s="50"/>
      <c r="I16" s="50"/>
      <c r="J16" s="50"/>
      <c r="K16" s="51"/>
    </row>
    <row r="17" spans="1:19" ht="19.5" customHeight="1" x14ac:dyDescent="0.25">
      <c r="A17" s="40"/>
      <c r="B17" s="7"/>
      <c r="C17" s="6"/>
      <c r="D17" s="13">
        <v>52461.440000000002</v>
      </c>
      <c r="E17" s="14">
        <v>365010.45</v>
      </c>
      <c r="F17" s="15">
        <f>G17/30.41</f>
        <v>12724.108845774417</v>
      </c>
      <c r="G17" s="14">
        <v>386940.15</v>
      </c>
      <c r="H17" s="16"/>
      <c r="I17" s="17">
        <v>-21929.7</v>
      </c>
      <c r="J17" s="12">
        <v>342366.2</v>
      </c>
      <c r="K17" s="28">
        <f>D17+E17-J17</f>
        <v>75105.69</v>
      </c>
      <c r="L17" s="1"/>
      <c r="M17" s="1"/>
    </row>
    <row r="18" spans="1:19" ht="19.5" customHeight="1" x14ac:dyDescent="0.25">
      <c r="A18" s="40"/>
      <c r="B18" s="7"/>
      <c r="C18" s="8"/>
      <c r="D18" s="49" t="s">
        <v>18</v>
      </c>
      <c r="E18" s="52"/>
      <c r="F18" s="52"/>
      <c r="G18" s="52"/>
      <c r="H18" s="52"/>
      <c r="I18" s="52"/>
      <c r="J18" s="52"/>
      <c r="K18" s="53"/>
    </row>
    <row r="19" spans="1:19" ht="19.5" customHeight="1" thickBot="1" x14ac:dyDescent="0.3">
      <c r="A19" s="40"/>
      <c r="B19" s="7"/>
      <c r="C19" s="6"/>
      <c r="D19" s="29">
        <v>16072.489999999998</v>
      </c>
      <c r="E19" s="30">
        <v>58284.74</v>
      </c>
      <c r="F19" s="31">
        <f>G19/3.89</f>
        <v>15990.547557840617</v>
      </c>
      <c r="G19" s="30">
        <v>62203.23</v>
      </c>
      <c r="H19" s="32"/>
      <c r="I19" s="33">
        <v>-3918.49</v>
      </c>
      <c r="J19" s="34">
        <v>65387.82</v>
      </c>
      <c r="K19" s="35">
        <f>D19+E19-J19</f>
        <v>8969.4099999999962</v>
      </c>
      <c r="L19" s="1"/>
      <c r="M19" s="1"/>
    </row>
    <row r="20" spans="1:19" s="23" customFormat="1" ht="19.5" customHeight="1" thickBot="1" x14ac:dyDescent="0.3">
      <c r="A20" s="41" t="s">
        <v>12</v>
      </c>
      <c r="B20" s="38"/>
      <c r="C20" s="36"/>
      <c r="D20" s="37">
        <f>SUM(D19+D17+D11+D7+D9+D13)+D15</f>
        <v>183484.96000000002</v>
      </c>
      <c r="E20" s="37">
        <f t="shared" ref="E20:K20" si="0">SUM(E19+E17+E11+E7+E9+E13)+E15</f>
        <v>623475.71</v>
      </c>
      <c r="F20" s="37"/>
      <c r="G20" s="37">
        <f t="shared" si="0"/>
        <v>649323.9</v>
      </c>
      <c r="H20" s="37"/>
      <c r="I20" s="37">
        <f t="shared" si="0"/>
        <v>-25848.190000000002</v>
      </c>
      <c r="J20" s="43">
        <f t="shared" si="0"/>
        <v>721169.9</v>
      </c>
      <c r="K20" s="44">
        <f t="shared" si="0"/>
        <v>85790.77</v>
      </c>
      <c r="L20" s="22"/>
      <c r="N20" s="24"/>
      <c r="O20" s="24"/>
      <c r="P20" s="24"/>
      <c r="Q20" s="24"/>
      <c r="R20" s="24"/>
      <c r="S20" s="24"/>
    </row>
    <row r="21" spans="1:19" ht="16.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  <c r="L21" s="1"/>
      <c r="N21" s="2"/>
      <c r="O21" s="2"/>
      <c r="P21" s="2"/>
      <c r="Q21" s="2"/>
      <c r="R21" s="2"/>
      <c r="S21" s="2"/>
    </row>
    <row r="22" spans="1:19" s="23" customFormat="1" ht="16.5" x14ac:dyDescent="0.25">
      <c r="A22" s="25" t="s">
        <v>15</v>
      </c>
      <c r="B22" s="25"/>
      <c r="C22" s="25"/>
      <c r="D22" s="26">
        <f>J20/(D20+E20)*100</f>
        <v>89.368655352187119</v>
      </c>
      <c r="E22" s="25" t="s">
        <v>14</v>
      </c>
      <c r="F22" s="25"/>
      <c r="G22" s="27"/>
      <c r="H22" s="25"/>
      <c r="I22" s="25"/>
      <c r="J22" s="25"/>
      <c r="K22" s="27"/>
    </row>
    <row r="23" spans="1:19" x14ac:dyDescent="0.25">
      <c r="E23" s="4"/>
      <c r="F23" s="4"/>
      <c r="G23" s="4"/>
    </row>
    <row r="24" spans="1:19" x14ac:dyDescent="0.25">
      <c r="F24" s="4"/>
    </row>
    <row r="25" spans="1:19" x14ac:dyDescent="0.25">
      <c r="E25" s="4"/>
    </row>
  </sheetData>
  <mergeCells count="19">
    <mergeCell ref="D16:K16"/>
    <mergeCell ref="D18:K18"/>
    <mergeCell ref="A3:A5"/>
    <mergeCell ref="B3:B5"/>
    <mergeCell ref="C3:C5"/>
    <mergeCell ref="D3:D5"/>
    <mergeCell ref="E3:E5"/>
    <mergeCell ref="K3:K5"/>
    <mergeCell ref="D10:K10"/>
    <mergeCell ref="D6:K6"/>
    <mergeCell ref="D8:K8"/>
    <mergeCell ref="D12:K12"/>
    <mergeCell ref="D14:K14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2023-07-11T01:18:44Z</dcterms:modified>
</cp:coreProperties>
</file>