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04 А" sheetId="4" r:id="rId1"/>
  </sheets>
  <calcPr calcId="162913"/>
</workbook>
</file>

<file path=xl/calcChain.xml><?xml version="1.0" encoding="utf-8"?>
<calcChain xmlns="http://schemas.openxmlformats.org/spreadsheetml/2006/main">
  <c r="I90" i="4" l="1"/>
  <c r="I70" i="4"/>
  <c r="I67" i="4"/>
  <c r="I61" i="4"/>
  <c r="I55" i="4"/>
  <c r="I53" i="4"/>
  <c r="I46" i="4"/>
  <c r="I41" i="4"/>
  <c r="I27" i="4"/>
  <c r="I25" i="4"/>
  <c r="I22" i="4"/>
  <c r="I20" i="4"/>
  <c r="I15" i="4"/>
  <c r="I91" i="4" l="1"/>
  <c r="G90" i="4" l="1"/>
  <c r="D90" i="4" s="1"/>
  <c r="G70" i="4"/>
  <c r="D70" i="4"/>
  <c r="G67" i="4"/>
  <c r="D67" i="4"/>
  <c r="G61" i="4"/>
  <c r="D61" i="4" s="1"/>
  <c r="E61" i="4"/>
  <c r="G55" i="4"/>
  <c r="D55" i="4" s="1"/>
  <c r="E55" i="4"/>
  <c r="G53" i="4"/>
  <c r="E53" i="4"/>
  <c r="D53" i="4"/>
  <c r="D46" i="4"/>
  <c r="G41" i="4"/>
  <c r="E41" i="4"/>
  <c r="D41" i="4" s="1"/>
  <c r="G27" i="4"/>
  <c r="E27" i="4"/>
  <c r="D27" i="4"/>
  <c r="G25" i="4"/>
  <c r="D25" i="4" s="1"/>
  <c r="G22" i="4"/>
  <c r="D22" i="4" s="1"/>
  <c r="G20" i="4"/>
  <c r="D20" i="4" s="1"/>
  <c r="E15" i="4"/>
  <c r="D15" i="4"/>
  <c r="D91" i="4" l="1"/>
  <c r="D10" i="4" l="1"/>
</calcChain>
</file>

<file path=xl/sharedStrings.xml><?xml version="1.0" encoding="utf-8"?>
<sst xmlns="http://schemas.openxmlformats.org/spreadsheetml/2006/main" count="152" uniqueCount="119">
  <si>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</si>
  <si>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</si>
  <si>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</si>
  <si>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</si>
  <si>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квартир в каждом доме</t>
  </si>
  <si>
    <t>Площадь подвальных помещений, кв.м.</t>
  </si>
  <si>
    <t>Площадь лестничных клеток, тамбуров,кв.м.</t>
  </si>
  <si>
    <t xml:space="preserve">многоквартирных домов № 104 А по ул 50 лет Комсомола  города Белогорска </t>
  </si>
  <si>
    <t>за период с 01 мая по 31 декабря 2022 года</t>
  </si>
  <si>
    <t>Количество подъездов</t>
  </si>
  <si>
    <t>Общая площадь жилых помещений МКД, кв.м.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</si>
  <si>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</si>
  <si>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</si>
  <si>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</si>
  <si>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</si>
  <si>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</si>
  <si>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</si>
  <si>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</si>
  <si>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</si>
  <si>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</si>
  <si>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</si>
  <si>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</si>
  <si>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</si>
  <si>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</si>
  <si>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</si>
  <si>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</si>
  <si>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</si>
  <si>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</si>
  <si>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</si>
  <si>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</si>
  <si>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</si>
  <si>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</si>
  <si>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</si>
  <si>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</si>
  <si>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</si>
  <si>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</si>
  <si>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</si>
  <si>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</si>
  <si>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</si>
  <si>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</si>
  <si>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</si>
  <si>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</si>
  <si>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</si>
  <si>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</si>
  <si>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</si>
  <si>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</si>
  <si>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</si>
  <si>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</si>
  <si>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</si>
  <si>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</si>
  <si>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</si>
  <si>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</si>
  <si>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</si>
  <si>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</si>
  <si>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</si>
  <si>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</si>
  <si>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</si>
  <si>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</si>
  <si>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</si>
  <si>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</si>
  <si>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</si>
  <si>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</si>
  <si>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</si>
  <si>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</si>
  <si>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</si>
  <si>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</si>
  <si>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</si>
  <si>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</si>
  <si>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</si>
  <si>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</si>
  <si>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</si>
  <si>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</si>
  <si>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</si>
  <si>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</si>
  <si>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</si>
  <si>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</si>
  <si>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</si>
  <si>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</si>
  <si>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</si>
  <si>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</si>
  <si>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</si>
  <si>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 xml:space="preserve">Прочие услуги 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</si>
  <si>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</si>
  <si>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</si>
  <si>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</si>
  <si>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</si>
  <si>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</si>
  <si>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</si>
  <si>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</si>
  <si>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</si>
  <si>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</si>
  <si>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</si>
  <si>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</si>
  <si>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</si>
  <si>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</si>
  <si>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</si>
  <si>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</si>
  <si>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</si>
  <si>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</si>
  <si>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</si>
  <si>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</si>
  <si>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</si>
  <si>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</si>
  <si>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</si>
  <si>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</si>
  <si>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</si>
  <si>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</si>
  <si>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</si>
  <si>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</si>
  <si>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</si>
  <si>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</si>
  <si>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</si>
  <si>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</si>
  <si>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</si>
  <si>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</si>
  <si>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</si>
  <si>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 за 1069,2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</si>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</sst>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abSelected="1" zoomScaleNormal="100" workbookViewId="0">
      <selection activeCell="D12" sqref="D12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4.88671875" style="4" hidden="1" customWidth="1"/>
    <col min="6" max="6" width="12.6640625" style="1" hidden="1" customWidth="1"/>
    <col min="7" max="7" width="10.6640625" style="1" hidden="1" customWidth="1"/>
    <col min="8" max="8" width="10.109375" style="1" hidden="1" customWidth="1"/>
    <col min="9" max="9" width="12.44140625" style="1" customWidth="1"/>
    <col min="10" max="16384" width="8.88671875" style="1"/>
  </cols>
  <sheetData>
    <row r="1" spans="1:15" x14ac:dyDescent="0.25">
      <c r="D1" s="1" t="s">
        <v>0</v>
      </c>
      <c r="E1" s="1"/>
    </row>
    <row r="2" spans="1:15" x14ac:dyDescent="0.25">
      <c r="A2" s="38" t="s">
        <v>1</v>
      </c>
      <c r="B2" s="38"/>
      <c r="C2" s="38"/>
      <c r="D2" s="38"/>
      <c r="E2" s="38"/>
      <c r="F2" s="38"/>
    </row>
    <row r="3" spans="1:15" x14ac:dyDescent="0.25">
      <c r="A3" s="38" t="s">
        <v>7</v>
      </c>
      <c r="B3" s="38"/>
      <c r="C3" s="38"/>
      <c r="D3" s="38"/>
      <c r="E3" s="38"/>
      <c r="F3" s="38"/>
    </row>
    <row r="4" spans="1:15" x14ac:dyDescent="0.25">
      <c r="A4" s="39" t="s">
        <v>8</v>
      </c>
      <c r="B4" s="39"/>
      <c r="C4" s="39"/>
      <c r="D4" s="39"/>
      <c r="E4" s="39"/>
      <c r="F4" s="39"/>
    </row>
    <row r="5" spans="1:15" ht="24" customHeight="1" x14ac:dyDescent="0.25">
      <c r="C5" s="3" t="s">
        <v>2</v>
      </c>
      <c r="D5" s="2">
        <v>2013</v>
      </c>
      <c r="F5" s="5"/>
    </row>
    <row r="6" spans="1:15" x14ac:dyDescent="0.25">
      <c r="C6" s="3" t="s">
        <v>3</v>
      </c>
      <c r="D6" s="2">
        <v>3</v>
      </c>
      <c r="F6" s="5"/>
    </row>
    <row r="7" spans="1:15" x14ac:dyDescent="0.25">
      <c r="C7" s="3" t="s">
        <v>9</v>
      </c>
      <c r="D7" s="2">
        <v>3</v>
      </c>
      <c r="F7" s="5"/>
    </row>
    <row r="8" spans="1:15" x14ac:dyDescent="0.25">
      <c r="C8" s="3" t="s">
        <v>4</v>
      </c>
      <c r="D8" s="2">
        <v>18</v>
      </c>
      <c r="F8" s="5"/>
    </row>
    <row r="9" spans="1:15" x14ac:dyDescent="0.25">
      <c r="C9" s="3" t="s">
        <v>10</v>
      </c>
      <c r="D9" s="8">
        <v>1069.2</v>
      </c>
      <c r="F9" s="5"/>
    </row>
    <row r="10" spans="1:15" x14ac:dyDescent="0.25">
      <c r="C10" s="3" t="s">
        <v>6</v>
      </c>
      <c r="D10" s="8">
        <f>157.5</f>
        <v>157.5</v>
      </c>
      <c r="F10" s="5"/>
    </row>
    <row r="11" spans="1:15" x14ac:dyDescent="0.25">
      <c r="C11" s="3" t="s">
        <v>5</v>
      </c>
      <c r="D11" s="9">
        <v>362</v>
      </c>
      <c r="E11" s="7"/>
    </row>
    <row r="12" spans="1:15" x14ac:dyDescent="0.25">
      <c r="C12" s="6"/>
      <c r="D12" s="7"/>
      <c r="E12" s="7"/>
    </row>
    <row r="13" spans="1:15" ht="68.400000000000006" customHeight="1" x14ac:dyDescent="0.25">
      <c r="A13" s="11" t="s">
        <v>11</v>
      </c>
      <c r="B13" s="11" t="s">
        <v>12</v>
      </c>
      <c r="C13" s="11" t="s">
        <v>13</v>
      </c>
      <c r="D13" s="12" t="s">
        <v>117</v>
      </c>
      <c r="E13" s="11" t="s">
        <v>14</v>
      </c>
      <c r="G13" s="13"/>
      <c r="I13" s="12" t="s">
        <v>118</v>
      </c>
      <c r="M13" s="26"/>
      <c r="O13" s="28"/>
    </row>
    <row r="14" spans="1:15" ht="15" customHeight="1" x14ac:dyDescent="0.25">
      <c r="A14" s="35" t="s">
        <v>15</v>
      </c>
      <c r="B14" s="35"/>
      <c r="C14" s="35"/>
      <c r="D14" s="35"/>
      <c r="E14" s="35"/>
      <c r="G14" s="13"/>
    </row>
    <row r="15" spans="1:15" ht="93" customHeight="1" x14ac:dyDescent="0.25">
      <c r="A15" s="11">
        <v>1</v>
      </c>
      <c r="B15" s="14" t="s">
        <v>16</v>
      </c>
      <c r="C15" s="11" t="s">
        <v>17</v>
      </c>
      <c r="D15" s="30">
        <f>E15*G15*12</f>
        <v>60944.399999999994</v>
      </c>
      <c r="E15" s="31">
        <f>3.75+1</f>
        <v>4.75</v>
      </c>
      <c r="G15" s="32">
        <v>1069.2</v>
      </c>
      <c r="I15" s="30">
        <f>D15</f>
        <v>60944.399999999994</v>
      </c>
    </row>
    <row r="16" spans="1:15" ht="42" customHeight="1" x14ac:dyDescent="0.25">
      <c r="A16" s="11">
        <v>2</v>
      </c>
      <c r="B16" s="14" t="s">
        <v>18</v>
      </c>
      <c r="C16" s="11" t="s">
        <v>19</v>
      </c>
      <c r="D16" s="30"/>
      <c r="E16" s="31"/>
      <c r="G16" s="32"/>
      <c r="I16" s="30"/>
    </row>
    <row r="17" spans="1:9" ht="30.75" customHeight="1" x14ac:dyDescent="0.25">
      <c r="A17" s="11">
        <v>3</v>
      </c>
      <c r="B17" s="14" t="s">
        <v>20</v>
      </c>
      <c r="C17" s="11" t="s">
        <v>19</v>
      </c>
      <c r="D17" s="30"/>
      <c r="E17" s="31"/>
      <c r="G17" s="32"/>
      <c r="I17" s="30"/>
    </row>
    <row r="18" spans="1:9" ht="40.5" customHeight="1" x14ac:dyDescent="0.25">
      <c r="A18" s="11">
        <v>4</v>
      </c>
      <c r="B18" s="14" t="s">
        <v>21</v>
      </c>
      <c r="C18" s="11" t="s">
        <v>19</v>
      </c>
      <c r="D18" s="30"/>
      <c r="E18" s="31"/>
      <c r="G18" s="32"/>
      <c r="I18" s="30"/>
    </row>
    <row r="19" spans="1:9" ht="55.5" customHeight="1" x14ac:dyDescent="0.25">
      <c r="A19" s="11">
        <v>5</v>
      </c>
      <c r="B19" s="14" t="s">
        <v>22</v>
      </c>
      <c r="C19" s="11" t="s">
        <v>19</v>
      </c>
      <c r="D19" s="30"/>
      <c r="E19" s="31"/>
      <c r="G19" s="32"/>
      <c r="I19" s="30"/>
    </row>
    <row r="20" spans="1:9" ht="32.25" customHeight="1" x14ac:dyDescent="0.25">
      <c r="A20" s="11">
        <v>6</v>
      </c>
      <c r="B20" s="14" t="s">
        <v>23</v>
      </c>
      <c r="C20" s="11"/>
      <c r="D20" s="15">
        <f>E20*G20*12</f>
        <v>1283.0400000000002</v>
      </c>
      <c r="E20" s="16">
        <v>0.1</v>
      </c>
      <c r="G20" s="17">
        <f>G15</f>
        <v>1069.2</v>
      </c>
      <c r="I20" s="15">
        <f>D20</f>
        <v>1283.0400000000002</v>
      </c>
    </row>
    <row r="21" spans="1:9" ht="15" customHeight="1" x14ac:dyDescent="0.25">
      <c r="A21" s="35" t="s">
        <v>24</v>
      </c>
      <c r="B21" s="35"/>
      <c r="C21" s="35"/>
      <c r="D21" s="35"/>
      <c r="E21" s="35"/>
      <c r="G21" s="13"/>
    </row>
    <row r="22" spans="1:9" ht="27.6" customHeight="1" x14ac:dyDescent="0.25">
      <c r="A22" s="11">
        <v>1</v>
      </c>
      <c r="B22" s="14" t="s">
        <v>25</v>
      </c>
      <c r="C22" s="11" t="s">
        <v>26</v>
      </c>
      <c r="D22" s="30">
        <f>E22*G22*12</f>
        <v>13471.920000000002</v>
      </c>
      <c r="E22" s="31">
        <v>1.05</v>
      </c>
      <c r="G22" s="32">
        <f>G15</f>
        <v>1069.2</v>
      </c>
      <c r="I22" s="30">
        <f>D22</f>
        <v>13471.920000000002</v>
      </c>
    </row>
    <row r="23" spans="1:9" ht="32.4" customHeight="1" x14ac:dyDescent="0.25">
      <c r="A23" s="11">
        <v>2</v>
      </c>
      <c r="B23" s="14" t="s">
        <v>27</v>
      </c>
      <c r="C23" s="11" t="s">
        <v>28</v>
      </c>
      <c r="D23" s="30"/>
      <c r="E23" s="31"/>
      <c r="G23" s="32"/>
      <c r="I23" s="30"/>
    </row>
    <row r="24" spans="1:9" ht="80.400000000000006" customHeight="1" x14ac:dyDescent="0.25">
      <c r="A24" s="11">
        <v>3</v>
      </c>
      <c r="B24" s="14" t="s">
        <v>29</v>
      </c>
      <c r="C24" s="11" t="s">
        <v>28</v>
      </c>
      <c r="D24" s="30"/>
      <c r="E24" s="31"/>
      <c r="G24" s="32"/>
      <c r="I24" s="30"/>
    </row>
    <row r="25" spans="1:9" ht="30.6" customHeight="1" x14ac:dyDescent="0.25">
      <c r="A25" s="11">
        <v>4</v>
      </c>
      <c r="B25" s="14" t="s">
        <v>30</v>
      </c>
      <c r="C25" s="11" t="s">
        <v>19</v>
      </c>
      <c r="D25" s="12">
        <f>E25*G25*12</f>
        <v>2694.384</v>
      </c>
      <c r="E25" s="11">
        <v>0.21</v>
      </c>
      <c r="G25" s="18">
        <f>G15</f>
        <v>1069.2</v>
      </c>
      <c r="I25" s="12">
        <f>D25</f>
        <v>2694.384</v>
      </c>
    </row>
    <row r="26" spans="1:9" ht="15" customHeight="1" x14ac:dyDescent="0.25">
      <c r="A26" s="35" t="s">
        <v>31</v>
      </c>
      <c r="B26" s="35"/>
      <c r="C26" s="35"/>
      <c r="D26" s="35"/>
      <c r="E26" s="35"/>
      <c r="G26" s="13"/>
    </row>
    <row r="27" spans="1:9" ht="15" customHeight="1" x14ac:dyDescent="0.25">
      <c r="A27" s="34" t="s">
        <v>32</v>
      </c>
      <c r="B27" s="34"/>
      <c r="C27" s="34"/>
      <c r="D27" s="30">
        <f>E27*G27*12</f>
        <v>52861.248000000007</v>
      </c>
      <c r="E27" s="31">
        <f>3.12+1</f>
        <v>4.12</v>
      </c>
      <c r="G27" s="32">
        <f>G15</f>
        <v>1069.2</v>
      </c>
      <c r="I27" s="30">
        <f>D27</f>
        <v>52861.248000000007</v>
      </c>
    </row>
    <row r="28" spans="1:9" ht="16.2" customHeight="1" x14ac:dyDescent="0.25">
      <c r="A28" s="11">
        <v>1</v>
      </c>
      <c r="B28" s="14" t="s">
        <v>33</v>
      </c>
      <c r="C28" s="11" t="s">
        <v>34</v>
      </c>
      <c r="D28" s="30"/>
      <c r="E28" s="31"/>
      <c r="G28" s="32"/>
      <c r="I28" s="30"/>
    </row>
    <row r="29" spans="1:9" ht="55.2" customHeight="1" x14ac:dyDescent="0.25">
      <c r="A29" s="11">
        <v>2</v>
      </c>
      <c r="B29" s="14" t="s">
        <v>35</v>
      </c>
      <c r="C29" s="11" t="s">
        <v>36</v>
      </c>
      <c r="D29" s="30"/>
      <c r="E29" s="31"/>
      <c r="G29" s="32"/>
      <c r="I29" s="30"/>
    </row>
    <row r="30" spans="1:9" ht="17.399999999999999" customHeight="1" x14ac:dyDescent="0.25">
      <c r="A30" s="11">
        <v>3</v>
      </c>
      <c r="B30" s="14" t="s">
        <v>37</v>
      </c>
      <c r="C30" s="11" t="s">
        <v>38</v>
      </c>
      <c r="D30" s="30"/>
      <c r="E30" s="31"/>
      <c r="G30" s="32"/>
      <c r="I30" s="30"/>
    </row>
    <row r="31" spans="1:9" ht="29.4" customHeight="1" x14ac:dyDescent="0.25">
      <c r="A31" s="11">
        <v>4</v>
      </c>
      <c r="B31" s="14" t="s">
        <v>39</v>
      </c>
      <c r="C31" s="11" t="s">
        <v>40</v>
      </c>
      <c r="D31" s="30"/>
      <c r="E31" s="31"/>
      <c r="G31" s="32"/>
      <c r="I31" s="30"/>
    </row>
    <row r="32" spans="1:9" ht="17.399999999999999" customHeight="1" x14ac:dyDescent="0.25">
      <c r="A32" s="11">
        <v>5</v>
      </c>
      <c r="B32" s="14" t="s">
        <v>41</v>
      </c>
      <c r="C32" s="11" t="s">
        <v>42</v>
      </c>
      <c r="D32" s="30"/>
      <c r="E32" s="31"/>
      <c r="G32" s="32"/>
      <c r="I32" s="30"/>
    </row>
    <row r="33" spans="1:9" ht="15" customHeight="1" x14ac:dyDescent="0.25">
      <c r="A33" s="34" t="s">
        <v>43</v>
      </c>
      <c r="B33" s="34"/>
      <c r="C33" s="34"/>
      <c r="D33" s="30"/>
      <c r="E33" s="31"/>
      <c r="G33" s="32"/>
      <c r="I33" s="30"/>
    </row>
    <row r="34" spans="1:9" ht="25.8" customHeight="1" x14ac:dyDescent="0.25">
      <c r="A34" s="11">
        <v>6</v>
      </c>
      <c r="B34" s="14" t="s">
        <v>44</v>
      </c>
      <c r="C34" s="11" t="s">
        <v>45</v>
      </c>
      <c r="D34" s="30"/>
      <c r="E34" s="31"/>
      <c r="G34" s="32"/>
      <c r="I34" s="30"/>
    </row>
    <row r="35" spans="1:9" ht="37.799999999999997" customHeight="1" x14ac:dyDescent="0.25">
      <c r="A35" s="11">
        <v>7</v>
      </c>
      <c r="B35" s="14" t="s">
        <v>46</v>
      </c>
      <c r="C35" s="11" t="s">
        <v>45</v>
      </c>
      <c r="D35" s="30"/>
      <c r="E35" s="31"/>
      <c r="G35" s="32"/>
      <c r="I35" s="30"/>
    </row>
    <row r="36" spans="1:9" ht="37.200000000000003" customHeight="1" x14ac:dyDescent="0.25">
      <c r="A36" s="11">
        <v>8</v>
      </c>
      <c r="B36" s="14" t="s">
        <v>47</v>
      </c>
      <c r="C36" s="11" t="s">
        <v>34</v>
      </c>
      <c r="D36" s="30"/>
      <c r="E36" s="31"/>
      <c r="G36" s="32"/>
      <c r="I36" s="30"/>
    </row>
    <row r="37" spans="1:9" ht="18" customHeight="1" x14ac:dyDescent="0.25">
      <c r="A37" s="11">
        <v>9</v>
      </c>
      <c r="B37" s="14" t="s">
        <v>48</v>
      </c>
      <c r="C37" s="11" t="s">
        <v>34</v>
      </c>
      <c r="D37" s="30"/>
      <c r="E37" s="31"/>
      <c r="G37" s="32"/>
      <c r="I37" s="30"/>
    </row>
    <row r="38" spans="1:9" ht="31.2" customHeight="1" x14ac:dyDescent="0.25">
      <c r="A38" s="11">
        <v>10</v>
      </c>
      <c r="B38" s="14" t="s">
        <v>35</v>
      </c>
      <c r="C38" s="11" t="s">
        <v>49</v>
      </c>
      <c r="D38" s="30"/>
      <c r="E38" s="31"/>
      <c r="G38" s="32"/>
      <c r="I38" s="30"/>
    </row>
    <row r="39" spans="1:9" ht="17.399999999999999" customHeight="1" x14ac:dyDescent="0.25">
      <c r="A39" s="11">
        <v>11</v>
      </c>
      <c r="B39" s="14" t="s">
        <v>50</v>
      </c>
      <c r="C39" s="11" t="s">
        <v>34</v>
      </c>
      <c r="D39" s="30"/>
      <c r="E39" s="31"/>
      <c r="G39" s="32"/>
      <c r="I39" s="30"/>
    </row>
    <row r="40" spans="1:9" ht="15" customHeight="1" x14ac:dyDescent="0.25">
      <c r="A40" s="35" t="s">
        <v>51</v>
      </c>
      <c r="B40" s="35"/>
      <c r="C40" s="35"/>
      <c r="D40" s="35"/>
      <c r="E40" s="35"/>
      <c r="G40" s="13"/>
    </row>
    <row r="41" spans="1:9" ht="15" customHeight="1" x14ac:dyDescent="0.25">
      <c r="A41" s="34" t="s">
        <v>52</v>
      </c>
      <c r="B41" s="34"/>
      <c r="C41" s="34"/>
      <c r="D41" s="30">
        <f>E41*G41*12</f>
        <v>42853.536</v>
      </c>
      <c r="E41" s="31">
        <f>2.84+0.5</f>
        <v>3.34</v>
      </c>
      <c r="G41" s="32">
        <f>G15</f>
        <v>1069.2</v>
      </c>
      <c r="I41" s="30">
        <f>D41</f>
        <v>42853.536</v>
      </c>
    </row>
    <row r="42" spans="1:9" ht="98.4" customHeight="1" x14ac:dyDescent="0.25">
      <c r="A42" s="11">
        <v>1</v>
      </c>
      <c r="B42" s="14" t="s">
        <v>53</v>
      </c>
      <c r="C42" s="11" t="s">
        <v>54</v>
      </c>
      <c r="D42" s="30"/>
      <c r="E42" s="31"/>
      <c r="G42" s="32"/>
      <c r="I42" s="30"/>
    </row>
    <row r="43" spans="1:9" ht="51.6" customHeight="1" x14ac:dyDescent="0.25">
      <c r="A43" s="11">
        <v>2</v>
      </c>
      <c r="B43" s="14" t="s">
        <v>55</v>
      </c>
      <c r="C43" s="11" t="s">
        <v>54</v>
      </c>
      <c r="D43" s="30"/>
      <c r="E43" s="31"/>
      <c r="G43" s="32"/>
      <c r="I43" s="30"/>
    </row>
    <row r="44" spans="1:9" s="19" customFormat="1" ht="15.6" customHeight="1" x14ac:dyDescent="0.25">
      <c r="A44" s="11">
        <v>3</v>
      </c>
      <c r="B44" s="14" t="s">
        <v>56</v>
      </c>
      <c r="C44" s="11" t="s">
        <v>19</v>
      </c>
      <c r="D44" s="30"/>
      <c r="E44" s="31"/>
      <c r="G44" s="32"/>
      <c r="I44" s="30"/>
    </row>
    <row r="45" spans="1:9" s="19" customFormat="1" ht="27.6" customHeight="1" x14ac:dyDescent="0.25">
      <c r="A45" s="11">
        <v>4</v>
      </c>
      <c r="B45" s="14" t="s">
        <v>57</v>
      </c>
      <c r="C45" s="11" t="s">
        <v>54</v>
      </c>
      <c r="D45" s="30"/>
      <c r="E45" s="31"/>
      <c r="G45" s="32"/>
      <c r="I45" s="30"/>
    </row>
    <row r="46" spans="1:9" s="19" customFormat="1" ht="15" customHeight="1" x14ac:dyDescent="0.25">
      <c r="A46" s="35" t="s">
        <v>58</v>
      </c>
      <c r="B46" s="35"/>
      <c r="C46" s="35"/>
      <c r="D46" s="30">
        <f>E46*G46*12</f>
        <v>16936.128000000001</v>
      </c>
      <c r="E46" s="36">
        <v>1.32</v>
      </c>
      <c r="G46" s="37">
        <v>1069.2</v>
      </c>
      <c r="I46" s="30">
        <f>D46</f>
        <v>16936.128000000001</v>
      </c>
    </row>
    <row r="47" spans="1:9" s="19" customFormat="1" ht="27.6" customHeight="1" x14ac:dyDescent="0.25">
      <c r="A47" s="11">
        <v>1</v>
      </c>
      <c r="B47" s="20" t="s">
        <v>59</v>
      </c>
      <c r="C47" s="11" t="s">
        <v>54</v>
      </c>
      <c r="D47" s="30"/>
      <c r="E47" s="36"/>
      <c r="G47" s="37"/>
      <c r="I47" s="30"/>
    </row>
    <row r="48" spans="1:9" s="19" customFormat="1" ht="27.6" customHeight="1" x14ac:dyDescent="0.25">
      <c r="A48" s="11">
        <v>2</v>
      </c>
      <c r="B48" s="20" t="s">
        <v>60</v>
      </c>
      <c r="C48" s="11" t="s">
        <v>54</v>
      </c>
      <c r="D48" s="30"/>
      <c r="E48" s="36"/>
      <c r="G48" s="37"/>
      <c r="I48" s="30"/>
    </row>
    <row r="49" spans="1:9" s="19" customFormat="1" ht="27.6" customHeight="1" x14ac:dyDescent="0.25">
      <c r="A49" s="11">
        <v>3</v>
      </c>
      <c r="B49" s="20" t="s">
        <v>61</v>
      </c>
      <c r="C49" s="11" t="s">
        <v>54</v>
      </c>
      <c r="D49" s="30"/>
      <c r="E49" s="36"/>
      <c r="G49" s="37"/>
      <c r="I49" s="30"/>
    </row>
    <row r="50" spans="1:9" s="19" customFormat="1" ht="27.6" customHeight="1" x14ac:dyDescent="0.25">
      <c r="A50" s="11">
        <v>4</v>
      </c>
      <c r="B50" s="20" t="s">
        <v>62</v>
      </c>
      <c r="C50" s="11" t="s">
        <v>54</v>
      </c>
      <c r="D50" s="30"/>
      <c r="E50" s="36"/>
      <c r="G50" s="37"/>
      <c r="I50" s="30"/>
    </row>
    <row r="51" spans="1:9" s="19" customFormat="1" ht="15.6" customHeight="1" x14ac:dyDescent="0.25">
      <c r="A51" s="11">
        <v>5</v>
      </c>
      <c r="B51" s="20" t="s">
        <v>56</v>
      </c>
      <c r="C51" s="11" t="s">
        <v>19</v>
      </c>
      <c r="D51" s="30"/>
      <c r="E51" s="36"/>
      <c r="G51" s="37"/>
      <c r="I51" s="30"/>
    </row>
    <row r="52" spans="1:9" s="19" customFormat="1" ht="27.6" customHeight="1" x14ac:dyDescent="0.25">
      <c r="A52" s="11">
        <v>6</v>
      </c>
      <c r="B52" s="20" t="s">
        <v>57</v>
      </c>
      <c r="C52" s="11" t="s">
        <v>54</v>
      </c>
      <c r="D52" s="30"/>
      <c r="E52" s="36"/>
      <c r="G52" s="37"/>
      <c r="I52" s="30"/>
    </row>
    <row r="53" spans="1:9" ht="15" customHeight="1" x14ac:dyDescent="0.25">
      <c r="A53" s="34" t="s">
        <v>63</v>
      </c>
      <c r="B53" s="34"/>
      <c r="C53" s="34"/>
      <c r="D53" s="30">
        <f>E53*G53*12</f>
        <v>59404.751999999993</v>
      </c>
      <c r="E53" s="31">
        <f>4.13+0.5</f>
        <v>4.63</v>
      </c>
      <c r="G53" s="32">
        <f>G15</f>
        <v>1069.2</v>
      </c>
      <c r="I53" s="30">
        <f>D53</f>
        <v>59404.751999999993</v>
      </c>
    </row>
    <row r="54" spans="1:9" ht="52.2" customHeight="1" x14ac:dyDescent="0.25">
      <c r="A54" s="11">
        <v>1</v>
      </c>
      <c r="B54" s="14" t="s">
        <v>64</v>
      </c>
      <c r="C54" s="11" t="s">
        <v>65</v>
      </c>
      <c r="D54" s="30"/>
      <c r="E54" s="31"/>
      <c r="G54" s="32"/>
      <c r="I54" s="30"/>
    </row>
    <row r="55" spans="1:9" ht="15" customHeight="1" x14ac:dyDescent="0.25">
      <c r="A55" s="34" t="s">
        <v>66</v>
      </c>
      <c r="B55" s="34"/>
      <c r="C55" s="34"/>
      <c r="D55" s="30">
        <f>E55*G55*12</f>
        <v>53759.376000000004</v>
      </c>
      <c r="E55" s="31">
        <f>2.45+1.74</f>
        <v>4.1900000000000004</v>
      </c>
      <c r="G55" s="32">
        <f>G15</f>
        <v>1069.2</v>
      </c>
      <c r="I55" s="30">
        <f>D55</f>
        <v>53759.376000000004</v>
      </c>
    </row>
    <row r="56" spans="1:9" ht="42" customHeight="1" x14ac:dyDescent="0.25">
      <c r="A56" s="11">
        <v>1</v>
      </c>
      <c r="B56" s="14" t="s">
        <v>67</v>
      </c>
      <c r="C56" s="11" t="s">
        <v>19</v>
      </c>
      <c r="D56" s="30"/>
      <c r="E56" s="31"/>
      <c r="G56" s="32"/>
      <c r="I56" s="30"/>
    </row>
    <row r="57" spans="1:9" ht="14.4" customHeight="1" x14ac:dyDescent="0.25">
      <c r="A57" s="11">
        <v>2</v>
      </c>
      <c r="B57" s="14" t="s">
        <v>68</v>
      </c>
      <c r="C57" s="11" t="s">
        <v>19</v>
      </c>
      <c r="D57" s="30"/>
      <c r="E57" s="31"/>
      <c r="G57" s="32"/>
      <c r="I57" s="30"/>
    </row>
    <row r="58" spans="1:9" ht="15" customHeight="1" x14ac:dyDescent="0.25">
      <c r="A58" s="11">
        <v>3</v>
      </c>
      <c r="B58" s="14" t="s">
        <v>69</v>
      </c>
      <c r="C58" s="11" t="s">
        <v>19</v>
      </c>
      <c r="D58" s="30"/>
      <c r="E58" s="31"/>
      <c r="G58" s="32"/>
      <c r="I58" s="30"/>
    </row>
    <row r="59" spans="1:9" ht="39" customHeight="1" x14ac:dyDescent="0.25">
      <c r="A59" s="11">
        <v>4</v>
      </c>
      <c r="B59" s="14" t="s">
        <v>60</v>
      </c>
      <c r="C59" s="11" t="s">
        <v>19</v>
      </c>
      <c r="D59" s="30"/>
      <c r="E59" s="31"/>
      <c r="G59" s="32"/>
      <c r="I59" s="30"/>
    </row>
    <row r="60" spans="1:9" s="19" customFormat="1" ht="39.6" customHeight="1" x14ac:dyDescent="0.25">
      <c r="A60" s="11">
        <v>5</v>
      </c>
      <c r="B60" s="14" t="s">
        <v>70</v>
      </c>
      <c r="C60" s="11" t="s">
        <v>54</v>
      </c>
      <c r="D60" s="30"/>
      <c r="E60" s="31"/>
      <c r="G60" s="32"/>
      <c r="I60" s="30"/>
    </row>
    <row r="61" spans="1:9" ht="15" customHeight="1" x14ac:dyDescent="0.25">
      <c r="A61" s="34" t="s">
        <v>71</v>
      </c>
      <c r="B61" s="34"/>
      <c r="C61" s="34"/>
      <c r="D61" s="30">
        <f>E61*G61*12</f>
        <v>55042.416000000005</v>
      </c>
      <c r="E61" s="31">
        <f>3.29+1</f>
        <v>4.29</v>
      </c>
      <c r="G61" s="32">
        <f>G15</f>
        <v>1069.2</v>
      </c>
      <c r="I61" s="30">
        <f>D61</f>
        <v>55042.416000000005</v>
      </c>
    </row>
    <row r="62" spans="1:9" ht="65.400000000000006" customHeight="1" x14ac:dyDescent="0.25">
      <c r="A62" s="11">
        <v>1</v>
      </c>
      <c r="B62" s="14" t="s">
        <v>72</v>
      </c>
      <c r="C62" s="11" t="s">
        <v>19</v>
      </c>
      <c r="D62" s="30"/>
      <c r="E62" s="31"/>
      <c r="G62" s="32"/>
      <c r="I62" s="30"/>
    </row>
    <row r="63" spans="1:9" ht="31.5" customHeight="1" x14ac:dyDescent="0.25">
      <c r="A63" s="11">
        <v>2</v>
      </c>
      <c r="B63" s="14" t="s">
        <v>73</v>
      </c>
      <c r="C63" s="11" t="s">
        <v>19</v>
      </c>
      <c r="D63" s="30"/>
      <c r="E63" s="31"/>
      <c r="G63" s="32"/>
      <c r="I63" s="30"/>
    </row>
    <row r="64" spans="1:9" ht="78" customHeight="1" x14ac:dyDescent="0.25">
      <c r="A64" s="11">
        <v>4</v>
      </c>
      <c r="B64" s="14" t="s">
        <v>74</v>
      </c>
      <c r="C64" s="11" t="s">
        <v>19</v>
      </c>
      <c r="D64" s="30"/>
      <c r="E64" s="31"/>
      <c r="G64" s="32"/>
      <c r="I64" s="30"/>
    </row>
    <row r="65" spans="1:9" s="19" customFormat="1" ht="41.4" customHeight="1" x14ac:dyDescent="0.25">
      <c r="A65" s="11">
        <v>5</v>
      </c>
      <c r="B65" s="14" t="s">
        <v>75</v>
      </c>
      <c r="C65" s="11" t="s">
        <v>54</v>
      </c>
      <c r="D65" s="30"/>
      <c r="E65" s="31"/>
      <c r="G65" s="32"/>
      <c r="I65" s="30"/>
    </row>
    <row r="66" spans="1:9" ht="15" customHeight="1" x14ac:dyDescent="0.25">
      <c r="A66" s="34" t="s">
        <v>76</v>
      </c>
      <c r="B66" s="34"/>
      <c r="C66" s="34"/>
      <c r="D66" s="34"/>
      <c r="E66" s="34"/>
      <c r="G66" s="13"/>
    </row>
    <row r="67" spans="1:9" ht="67.8" customHeight="1" x14ac:dyDescent="0.25">
      <c r="A67" s="11">
        <v>1</v>
      </c>
      <c r="B67" s="14" t="s">
        <v>77</v>
      </c>
      <c r="C67" s="11" t="s">
        <v>78</v>
      </c>
      <c r="D67" s="30">
        <f>E67*G67*12</f>
        <v>30921.264000000003</v>
      </c>
      <c r="E67" s="31">
        <v>2.41</v>
      </c>
      <c r="G67" s="32">
        <f>G15</f>
        <v>1069.2</v>
      </c>
      <c r="I67" s="30">
        <f>D67</f>
        <v>30921.264000000003</v>
      </c>
    </row>
    <row r="68" spans="1:9" ht="25.8" customHeight="1" x14ac:dyDescent="0.25">
      <c r="A68" s="11">
        <v>2</v>
      </c>
      <c r="B68" s="14" t="s">
        <v>79</v>
      </c>
      <c r="C68" s="11" t="s">
        <v>80</v>
      </c>
      <c r="D68" s="30"/>
      <c r="E68" s="31"/>
      <c r="G68" s="32"/>
      <c r="I68" s="30"/>
    </row>
    <row r="69" spans="1:9" x14ac:dyDescent="0.25">
      <c r="A69" s="34" t="s">
        <v>81</v>
      </c>
      <c r="B69" s="34"/>
      <c r="C69" s="34"/>
      <c r="D69" s="34"/>
      <c r="E69" s="34"/>
      <c r="G69" s="13"/>
    </row>
    <row r="70" spans="1:9" ht="69" customHeight="1" x14ac:dyDescent="0.25">
      <c r="A70" s="11">
        <v>1</v>
      </c>
      <c r="B70" s="14" t="s">
        <v>82</v>
      </c>
      <c r="C70" s="21" t="s">
        <v>83</v>
      </c>
      <c r="D70" s="30">
        <f>E70*G70*12</f>
        <v>49397.04</v>
      </c>
      <c r="E70" s="31">
        <v>3.85</v>
      </c>
      <c r="G70" s="32">
        <f>G15</f>
        <v>1069.2</v>
      </c>
      <c r="I70" s="30">
        <f>D70</f>
        <v>49397.04</v>
      </c>
    </row>
    <row r="71" spans="1:9" ht="70.5" customHeight="1" x14ac:dyDescent="0.25">
      <c r="A71" s="11">
        <v>2</v>
      </c>
      <c r="B71" s="14" t="s">
        <v>84</v>
      </c>
      <c r="C71" s="21" t="s">
        <v>83</v>
      </c>
      <c r="D71" s="30"/>
      <c r="E71" s="31"/>
      <c r="G71" s="32"/>
      <c r="I71" s="30"/>
    </row>
    <row r="72" spans="1:9" ht="67.5" customHeight="1" x14ac:dyDescent="0.25">
      <c r="A72" s="31">
        <v>3</v>
      </c>
      <c r="B72" s="14" t="s">
        <v>85</v>
      </c>
      <c r="C72" s="31" t="s">
        <v>86</v>
      </c>
      <c r="D72" s="30"/>
      <c r="E72" s="31"/>
      <c r="G72" s="32"/>
      <c r="I72" s="30"/>
    </row>
    <row r="73" spans="1:9" ht="25.2" customHeight="1" x14ac:dyDescent="0.25">
      <c r="A73" s="31"/>
      <c r="B73" s="14" t="s">
        <v>87</v>
      </c>
      <c r="C73" s="31"/>
      <c r="D73" s="30"/>
      <c r="E73" s="31"/>
      <c r="G73" s="32"/>
      <c r="I73" s="30"/>
    </row>
    <row r="74" spans="1:9" ht="15" customHeight="1" x14ac:dyDescent="0.25">
      <c r="A74" s="31"/>
      <c r="B74" s="33" t="s">
        <v>88</v>
      </c>
      <c r="C74" s="31"/>
      <c r="D74" s="30"/>
      <c r="E74" s="31"/>
      <c r="G74" s="32"/>
      <c r="I74" s="30"/>
    </row>
    <row r="75" spans="1:9" ht="52.8" customHeight="1" x14ac:dyDescent="0.25">
      <c r="A75" s="31"/>
      <c r="B75" s="33"/>
      <c r="C75" s="31"/>
      <c r="D75" s="30"/>
      <c r="E75" s="31"/>
      <c r="G75" s="32"/>
      <c r="I75" s="30"/>
    </row>
    <row r="76" spans="1:9" ht="67.8" customHeight="1" x14ac:dyDescent="0.25">
      <c r="A76" s="31"/>
      <c r="B76" s="14" t="s">
        <v>89</v>
      </c>
      <c r="C76" s="31"/>
      <c r="D76" s="30"/>
      <c r="E76" s="31"/>
      <c r="G76" s="32"/>
      <c r="I76" s="30"/>
    </row>
    <row r="77" spans="1:9" ht="54.75" customHeight="1" x14ac:dyDescent="0.25">
      <c r="A77" s="31"/>
      <c r="B77" s="14" t="s">
        <v>90</v>
      </c>
      <c r="C77" s="31"/>
      <c r="D77" s="30"/>
      <c r="E77" s="31"/>
      <c r="G77" s="32"/>
      <c r="I77" s="30"/>
    </row>
    <row r="78" spans="1:9" ht="80.25" customHeight="1" x14ac:dyDescent="0.25">
      <c r="A78" s="11">
        <v>4</v>
      </c>
      <c r="B78" s="14" t="s">
        <v>91</v>
      </c>
      <c r="C78" s="21" t="s">
        <v>92</v>
      </c>
      <c r="D78" s="30"/>
      <c r="E78" s="31"/>
      <c r="G78" s="32"/>
      <c r="I78" s="30"/>
    </row>
    <row r="79" spans="1:9" ht="37.799999999999997" customHeight="1" x14ac:dyDescent="0.25">
      <c r="A79" s="11">
        <v>5</v>
      </c>
      <c r="B79" s="14" t="s">
        <v>93</v>
      </c>
      <c r="C79" s="11" t="s">
        <v>94</v>
      </c>
      <c r="D79" s="30"/>
      <c r="E79" s="31"/>
      <c r="G79" s="32"/>
      <c r="I79" s="30"/>
    </row>
    <row r="80" spans="1:9" ht="64.2" customHeight="1" x14ac:dyDescent="0.25">
      <c r="A80" s="11">
        <v>6</v>
      </c>
      <c r="B80" s="14" t="s">
        <v>95</v>
      </c>
      <c r="C80" s="11" t="s">
        <v>96</v>
      </c>
      <c r="D80" s="30"/>
      <c r="E80" s="31"/>
      <c r="G80" s="32"/>
      <c r="I80" s="30"/>
    </row>
    <row r="81" spans="1:9" ht="40.200000000000003" customHeight="1" x14ac:dyDescent="0.25">
      <c r="A81" s="11">
        <v>7</v>
      </c>
      <c r="B81" s="14" t="s">
        <v>97</v>
      </c>
      <c r="C81" s="11" t="s">
        <v>54</v>
      </c>
      <c r="D81" s="30"/>
      <c r="E81" s="31"/>
      <c r="G81" s="32"/>
      <c r="I81" s="30"/>
    </row>
    <row r="82" spans="1:9" ht="81" customHeight="1" x14ac:dyDescent="0.25">
      <c r="A82" s="11">
        <v>8</v>
      </c>
      <c r="B82" s="14" t="s">
        <v>98</v>
      </c>
      <c r="C82" s="11" t="s">
        <v>99</v>
      </c>
      <c r="D82" s="30"/>
      <c r="E82" s="31"/>
      <c r="G82" s="32"/>
      <c r="I82" s="30"/>
    </row>
    <row r="83" spans="1:9" ht="118.2" customHeight="1" x14ac:dyDescent="0.25">
      <c r="A83" s="11">
        <v>9</v>
      </c>
      <c r="B83" s="14" t="s">
        <v>100</v>
      </c>
      <c r="C83" s="11" t="s">
        <v>101</v>
      </c>
      <c r="D83" s="30"/>
      <c r="E83" s="31"/>
      <c r="G83" s="32"/>
      <c r="I83" s="30"/>
    </row>
    <row r="84" spans="1:9" ht="53.4" customHeight="1" x14ac:dyDescent="0.25">
      <c r="A84" s="11">
        <v>10</v>
      </c>
      <c r="B84" s="14" t="s">
        <v>102</v>
      </c>
      <c r="C84" s="11" t="s">
        <v>103</v>
      </c>
      <c r="D84" s="30"/>
      <c r="E84" s="31"/>
      <c r="G84" s="32"/>
      <c r="I84" s="30"/>
    </row>
    <row r="85" spans="1:9" ht="28.8" customHeight="1" x14ac:dyDescent="0.25">
      <c r="A85" s="11">
        <v>11</v>
      </c>
      <c r="B85" s="14" t="s">
        <v>104</v>
      </c>
      <c r="C85" s="11" t="s">
        <v>105</v>
      </c>
      <c r="D85" s="30"/>
      <c r="E85" s="31"/>
      <c r="G85" s="32"/>
      <c r="I85" s="30"/>
    </row>
    <row r="86" spans="1:9" ht="42" customHeight="1" x14ac:dyDescent="0.25">
      <c r="A86" s="11">
        <v>12</v>
      </c>
      <c r="B86" s="14" t="s">
        <v>106</v>
      </c>
      <c r="C86" s="11" t="s">
        <v>107</v>
      </c>
      <c r="D86" s="30"/>
      <c r="E86" s="31"/>
      <c r="G86" s="32"/>
      <c r="I86" s="30"/>
    </row>
    <row r="87" spans="1:9" ht="103.5" customHeight="1" x14ac:dyDescent="0.25">
      <c r="A87" s="11">
        <v>13</v>
      </c>
      <c r="B87" s="14" t="s">
        <v>108</v>
      </c>
      <c r="C87" s="11" t="s">
        <v>109</v>
      </c>
      <c r="D87" s="30"/>
      <c r="E87" s="31"/>
      <c r="G87" s="32"/>
      <c r="I87" s="30"/>
    </row>
    <row r="88" spans="1:9" ht="78.75" hidden="1" customHeight="1" x14ac:dyDescent="0.25">
      <c r="A88" s="11" t="s">
        <v>110</v>
      </c>
      <c r="B88" s="14" t="s">
        <v>111</v>
      </c>
      <c r="C88" s="11" t="s">
        <v>112</v>
      </c>
      <c r="D88" s="30"/>
      <c r="E88" s="31"/>
      <c r="G88" s="32"/>
      <c r="I88" s="30"/>
    </row>
    <row r="89" spans="1:9" hidden="1" x14ac:dyDescent="0.25">
      <c r="A89" s="11" t="s">
        <v>113</v>
      </c>
      <c r="B89" s="22"/>
      <c r="C89" s="21"/>
      <c r="D89" s="23"/>
      <c r="E89" s="24"/>
      <c r="G89" s="13"/>
    </row>
    <row r="90" spans="1:9" ht="53.4" customHeight="1" x14ac:dyDescent="0.25">
      <c r="A90" s="11">
        <v>14</v>
      </c>
      <c r="B90" s="14" t="s">
        <v>114</v>
      </c>
      <c r="C90" s="11" t="s">
        <v>115</v>
      </c>
      <c r="D90" s="12">
        <f>E90*G90*12</f>
        <v>513.21600000000001</v>
      </c>
      <c r="E90" s="25">
        <v>0.04</v>
      </c>
      <c r="G90" s="26">
        <f>G15</f>
        <v>1069.2</v>
      </c>
      <c r="I90" s="12">
        <f>D90</f>
        <v>513.21600000000001</v>
      </c>
    </row>
    <row r="91" spans="1:9" ht="21" customHeight="1" x14ac:dyDescent="0.25">
      <c r="A91" s="29" t="s">
        <v>116</v>
      </c>
      <c r="B91" s="29"/>
      <c r="C91" s="29"/>
      <c r="D91" s="27">
        <f>D15+D20+D22+D25+D27+D41+D46+D53+D55+D61+D67+D70+D90</f>
        <v>440082.72000000003</v>
      </c>
      <c r="E91" s="21"/>
      <c r="G91" s="13"/>
      <c r="I91" s="27">
        <f>I15+I20+I22+I25+I27+I41+I46+I53+I55+I61+I67+I70+I90</f>
        <v>440082.72000000003</v>
      </c>
    </row>
  </sheetData>
  <mergeCells count="60">
    <mergeCell ref="A2:F2"/>
    <mergeCell ref="A3:F3"/>
    <mergeCell ref="A4:F4"/>
    <mergeCell ref="A14:E14"/>
    <mergeCell ref="D15:D19"/>
    <mergeCell ref="E15:E19"/>
    <mergeCell ref="G15:G19"/>
    <mergeCell ref="A21:E21"/>
    <mergeCell ref="D22:D24"/>
    <mergeCell ref="E22:E24"/>
    <mergeCell ref="G22:G24"/>
    <mergeCell ref="A26:E26"/>
    <mergeCell ref="A27:C27"/>
    <mergeCell ref="D27:D39"/>
    <mergeCell ref="E27:E39"/>
    <mergeCell ref="G27:G39"/>
    <mergeCell ref="A33:C33"/>
    <mergeCell ref="A40:E40"/>
    <mergeCell ref="A41:C41"/>
    <mergeCell ref="D41:D45"/>
    <mergeCell ref="E41:E45"/>
    <mergeCell ref="G41:G45"/>
    <mergeCell ref="A46:C46"/>
    <mergeCell ref="D46:D52"/>
    <mergeCell ref="E46:E52"/>
    <mergeCell ref="G46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5"/>
    <mergeCell ref="E61:E65"/>
    <mergeCell ref="G61:G65"/>
    <mergeCell ref="B74:B75"/>
    <mergeCell ref="A66:E66"/>
    <mergeCell ref="D67:D68"/>
    <mergeCell ref="E67:E68"/>
    <mergeCell ref="G67:G68"/>
    <mergeCell ref="A69:E69"/>
    <mergeCell ref="A91:C91"/>
    <mergeCell ref="I15:I19"/>
    <mergeCell ref="I22:I24"/>
    <mergeCell ref="I27:I39"/>
    <mergeCell ref="I41:I45"/>
    <mergeCell ref="I46:I52"/>
    <mergeCell ref="I53:I54"/>
    <mergeCell ref="I55:I60"/>
    <mergeCell ref="I61:I65"/>
    <mergeCell ref="I67:I68"/>
    <mergeCell ref="I70:I88"/>
    <mergeCell ref="D70:D88"/>
    <mergeCell ref="E70:E88"/>
    <mergeCell ref="G70:G88"/>
    <mergeCell ref="A72:A77"/>
    <mergeCell ref="C72:C77"/>
  </mergeCells>
  <pageMargins left="0.70866141732283472" right="0.19685039370078741" top="0.35433070866141736" bottom="0.35433070866141736" header="0.31496062992125984" footer="0.31496062992125984"/>
  <pageSetup paperSize="9" scale="87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104 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2023-03-01T00:25:25Z</dcterms:modified>
</cp:coreProperties>
</file>