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28" i="1" l="1"/>
  <c r="G28" i="1"/>
  <c r="I28" i="1"/>
  <c r="J28" i="1"/>
  <c r="D28" i="1"/>
  <c r="K17" i="1"/>
  <c r="K23" i="1"/>
  <c r="K21" i="1"/>
  <c r="K19" i="1"/>
  <c r="K13" i="1"/>
  <c r="K9" i="1"/>
  <c r="D30" i="1" l="1"/>
  <c r="K27" i="1"/>
  <c r="K25" i="1"/>
  <c r="K15" i="1"/>
  <c r="K11" i="1"/>
  <c r="K7" i="1"/>
  <c r="K28" i="1" l="1"/>
</calcChain>
</file>

<file path=xl/sharedStrings.xml><?xml version="1.0" encoding="utf-8"?>
<sst xmlns="http://schemas.openxmlformats.org/spreadsheetml/2006/main" count="27" uniqueCount="27">
  <si>
    <t>Адрес МКД</t>
  </si>
  <si>
    <t>Общая площадь жилого помещения,м2.</t>
  </si>
  <si>
    <t>Количество прописанных, чел.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</si>
  <si>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</si>
  <si>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</si>
  <si>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</si>
  <si>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</si>
  <si>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</si>
  <si>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</si>
  <si>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</si>
  <si>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</si>
  <si>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</si>
  <si>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</si>
  <si>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ХВ на содржание о/и</t>
  </si>
  <si>
    <t>%</t>
  </si>
  <si>
    <t>Платежеспособность  -</t>
  </si>
  <si>
    <t>Эл/энергия на содржание о/и</t>
  </si>
  <si>
    <t>ГВ на содржание о/и</t>
  </si>
  <si>
    <t>Услуги управляющей компании</t>
  </si>
  <si>
    <t xml:space="preserve">Сведения за 2021 год о начислении платы за жилищные услуги. </t>
  </si>
  <si>
    <t>Холодное водоснабжение</t>
  </si>
  <si>
    <t>Горячее водоснабжение</t>
  </si>
  <si>
    <t>Электроэнергия</t>
  </si>
  <si>
    <t>Обращение с ТКО</t>
  </si>
  <si>
    <t>Отведение сточных вод</t>
  </si>
  <si>
    <t>Тепловая энергия (отопление)</t>
  </si>
  <si>
    <t>50 лет Комсомола, 125/2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</si>
</sst>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5" fillId="0" borderId="0" xfId="0" applyFont="1"/>
    <xf numFmtId="0" fontId="5" fillId="0" borderId="3" xfId="0" applyFont="1" applyBorder="1"/>
    <xf numFmtId="0" fontId="5" fillId="0" borderId="0" xfId="0" applyFont="1" applyBorder="1"/>
    <xf numFmtId="0" fontId="5" fillId="0" borderId="4" xfId="0" applyFont="1" applyBorder="1"/>
    <xf numFmtId="4" fontId="5" fillId="0" borderId="6" xfId="0" applyNumberFormat="1" applyFont="1" applyBorder="1" applyAlignment="1">
      <alignment horizontal="center"/>
    </xf>
    <xf numFmtId="4" fontId="6" fillId="0" borderId="6" xfId="3" applyNumberFormat="1" applyFont="1" applyFill="1" applyBorder="1" applyAlignment="1">
      <alignment horizontal="center" vertical="top"/>
    </xf>
    <xf numFmtId="2" fontId="6" fillId="0" borderId="6" xfId="3" applyNumberFormat="1" applyFont="1" applyFill="1" applyBorder="1" applyAlignment="1">
      <alignment horizontal="center" vertical="top"/>
    </xf>
    <xf numFmtId="4" fontId="6" fillId="0" borderId="6" xfId="2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/>
    </xf>
    <xf numFmtId="4" fontId="6" fillId="0" borderId="6" xfId="1" applyNumberFormat="1" applyFont="1" applyFill="1" applyBorder="1" applyAlignment="1">
      <alignment horizontal="center" vertical="top"/>
    </xf>
    <xf numFmtId="165" fontId="6" fillId="0" borderId="6" xfId="1" applyNumberFormat="1" applyFont="1" applyFill="1" applyBorder="1" applyAlignment="1">
      <alignment horizontal="center" vertical="top"/>
    </xf>
    <xf numFmtId="0" fontId="6" fillId="0" borderId="6" xfId="1" applyNumberFormat="1" applyFont="1" applyFill="1" applyBorder="1" applyAlignment="1">
      <alignment horizontal="center" vertical="top"/>
    </xf>
    <xf numFmtId="2" fontId="6" fillId="0" borderId="6" xfId="1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4" fontId="4" fillId="0" borderId="0" xfId="0" applyNumberFormat="1" applyFont="1"/>
    <xf numFmtId="0" fontId="4" fillId="0" borderId="0" xfId="0" applyFont="1"/>
    <xf numFmtId="0" fontId="9" fillId="0" borderId="0" xfId="0" applyFont="1" applyFill="1" applyBorder="1" applyAlignment="1">
      <alignment horizontal="center" vertical="top"/>
    </xf>
    <xf numFmtId="0" fontId="7" fillId="0" borderId="0" xfId="0" applyFont="1"/>
    <xf numFmtId="2" fontId="7" fillId="0" borderId="0" xfId="0" applyNumberFormat="1" applyFont="1"/>
    <xf numFmtId="4" fontId="7" fillId="0" borderId="0" xfId="0" applyNumberFormat="1" applyFont="1"/>
    <xf numFmtId="4" fontId="6" fillId="0" borderId="13" xfId="3" applyNumberFormat="1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center"/>
    </xf>
    <xf numFmtId="4" fontId="6" fillId="0" borderId="1" xfId="1" applyNumberFormat="1" applyFont="1" applyFill="1" applyBorder="1" applyAlignment="1">
      <alignment horizontal="center" vertical="top"/>
    </xf>
    <xf numFmtId="165" fontId="6" fillId="0" borderId="1" xfId="1" applyNumberFormat="1" applyFont="1" applyFill="1" applyBorder="1" applyAlignment="1">
      <alignment horizontal="center" vertical="top"/>
    </xf>
    <xf numFmtId="0" fontId="6" fillId="0" borderId="1" xfId="1" applyNumberFormat="1" applyFont="1" applyFill="1" applyBorder="1" applyAlignment="1">
      <alignment horizontal="center" vertical="top"/>
    </xf>
    <xf numFmtId="2" fontId="6" fillId="0" borderId="1" xfId="1" applyNumberFormat="1" applyFont="1" applyFill="1" applyBorder="1" applyAlignment="1">
      <alignment horizontal="center" vertical="top"/>
    </xf>
    <xf numFmtId="4" fontId="6" fillId="0" borderId="1" xfId="2" applyNumberFormat="1" applyFont="1" applyFill="1" applyBorder="1" applyAlignment="1">
      <alignment horizontal="center" vertical="top"/>
    </xf>
    <xf numFmtId="4" fontId="6" fillId="0" borderId="18" xfId="3" applyNumberFormat="1" applyFont="1" applyFill="1" applyBorder="1" applyAlignment="1">
      <alignment horizontal="center" vertical="top"/>
    </xf>
    <xf numFmtId="0" fontId="7" fillId="0" borderId="19" xfId="0" applyFont="1" applyBorder="1" applyAlignment="1">
      <alignment horizontal="center"/>
    </xf>
    <xf numFmtId="4" fontId="7" fillId="0" borderId="19" xfId="0" applyNumberFormat="1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5" xfId="0" applyFont="1" applyBorder="1"/>
    <xf numFmtId="0" fontId="5" fillId="0" borderId="25" xfId="0" applyFont="1" applyBorder="1"/>
    <xf numFmtId="0" fontId="7" fillId="0" borderId="7" xfId="0" applyFont="1" applyBorder="1" applyAlignment="1">
      <alignment horizontal="left"/>
    </xf>
    <xf numFmtId="2" fontId="0" fillId="0" borderId="0" xfId="0" applyNumberFormat="1"/>
    <xf numFmtId="0" fontId="8" fillId="0" borderId="2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wrapText="1"/>
    </xf>
    <xf numFmtId="0" fontId="6" fillId="0" borderId="24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0" borderId="17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zoomScale="85" zoomScaleNormal="85" workbookViewId="0">
      <pane xSplit="3" ySplit="5" topLeftCell="D27" activePane="bottomRight" state="frozen"/>
      <selection pane="topRight" activeCell="D1" sqref="D1"/>
      <selection pane="bottomLeft" activeCell="A5" sqref="A5"/>
      <selection pane="bottomRight" activeCell="D20" sqref="D20:K20"/>
    </sheetView>
  </sheetViews>
  <sheetFormatPr defaultRowHeight="15" x14ac:dyDescent="0.25"/>
  <cols>
    <col min="1" max="1" width="30.28515625" style="3" customWidth="1"/>
    <col min="2" max="3" width="9.140625" style="3" hidden="1" customWidth="1"/>
    <col min="4" max="4" width="15.7109375" style="3" customWidth="1"/>
    <col min="5" max="5" width="14.5703125" style="3" customWidth="1"/>
    <col min="6" max="6" width="16.7109375" style="3" customWidth="1"/>
    <col min="7" max="7" width="14.28515625" style="3" customWidth="1"/>
    <col min="8" max="8" width="16.140625" style="3" customWidth="1"/>
    <col min="9" max="9" width="15.85546875" style="3" customWidth="1"/>
    <col min="10" max="10" width="14.28515625" style="3" customWidth="1"/>
    <col min="11" max="11" width="15" style="3" customWidth="1"/>
    <col min="12" max="12" width="10" bestFit="1" customWidth="1"/>
    <col min="13" max="13" width="11.140625" bestFit="1" customWidth="1"/>
  </cols>
  <sheetData>
    <row r="1" spans="1:13" ht="16.5" x14ac:dyDescent="0.25">
      <c r="A1" s="5"/>
      <c r="B1" s="5"/>
      <c r="C1" s="5"/>
      <c r="D1" s="46" t="s">
        <v>19</v>
      </c>
      <c r="E1" s="46"/>
      <c r="F1" s="46"/>
      <c r="G1" s="46"/>
      <c r="H1" s="46"/>
      <c r="I1" s="46"/>
      <c r="J1" s="46"/>
      <c r="K1" s="5"/>
    </row>
    <row r="2" spans="1:13" ht="17.25" thickBot="1" x14ac:dyDescent="0.3">
      <c r="A2" s="5"/>
      <c r="B2" s="5"/>
      <c r="C2" s="5"/>
      <c r="D2" s="21"/>
      <c r="E2" s="21"/>
      <c r="F2" s="21"/>
      <c r="G2" s="21"/>
      <c r="H2" s="21"/>
      <c r="I2" s="21"/>
      <c r="J2" s="21"/>
      <c r="K2" s="5"/>
    </row>
    <row r="3" spans="1:13" ht="12.75" customHeight="1" x14ac:dyDescent="0.25">
      <c r="A3" s="52" t="s">
        <v>0</v>
      </c>
      <c r="B3" s="55" t="s">
        <v>1</v>
      </c>
      <c r="C3" s="58" t="s">
        <v>2</v>
      </c>
      <c r="D3" s="47" t="s">
        <v>3</v>
      </c>
      <c r="E3" s="47" t="s">
        <v>4</v>
      </c>
      <c r="F3" s="47" t="s">
        <v>5</v>
      </c>
      <c r="G3" s="47" t="s">
        <v>6</v>
      </c>
      <c r="H3" s="47" t="s">
        <v>7</v>
      </c>
      <c r="I3" s="47" t="s">
        <v>8</v>
      </c>
      <c r="J3" s="47" t="s">
        <v>9</v>
      </c>
      <c r="K3" s="64" t="s">
        <v>10</v>
      </c>
    </row>
    <row r="4" spans="1:13" ht="12.75" customHeight="1" x14ac:dyDescent="0.25">
      <c r="A4" s="53"/>
      <c r="B4" s="56"/>
      <c r="C4" s="59"/>
      <c r="D4" s="48"/>
      <c r="E4" s="48"/>
      <c r="F4" s="48"/>
      <c r="G4" s="48"/>
      <c r="H4" s="48"/>
      <c r="I4" s="48"/>
      <c r="J4" s="48"/>
      <c r="K4" s="65"/>
    </row>
    <row r="5" spans="1:13" ht="26.25" customHeight="1" thickBot="1" x14ac:dyDescent="0.3">
      <c r="A5" s="54"/>
      <c r="B5" s="57"/>
      <c r="C5" s="60"/>
      <c r="D5" s="49"/>
      <c r="E5" s="49"/>
      <c r="F5" s="49"/>
      <c r="G5" s="49"/>
      <c r="H5" s="49"/>
      <c r="I5" s="49"/>
      <c r="J5" s="49"/>
      <c r="K5" s="66"/>
    </row>
    <row r="6" spans="1:13" ht="19.5" customHeight="1" x14ac:dyDescent="0.25">
      <c r="A6" s="39" t="s">
        <v>26</v>
      </c>
      <c r="B6" s="7"/>
      <c r="C6" s="8"/>
      <c r="D6" s="61" t="s">
        <v>20</v>
      </c>
      <c r="E6" s="62"/>
      <c r="F6" s="62"/>
      <c r="G6" s="62"/>
      <c r="H6" s="62"/>
      <c r="I6" s="62"/>
      <c r="J6" s="62"/>
      <c r="K6" s="63"/>
    </row>
    <row r="7" spans="1:13" ht="19.5" customHeight="1" x14ac:dyDescent="0.25">
      <c r="A7" s="40"/>
      <c r="B7" s="7"/>
      <c r="C7" s="6"/>
      <c r="D7" s="9"/>
      <c r="E7" s="10">
        <v>20307.27</v>
      </c>
      <c r="F7" s="10">
        <v>714.625497</v>
      </c>
      <c r="G7" s="10">
        <v>18392.63</v>
      </c>
      <c r="H7" s="11">
        <v>77.34</v>
      </c>
      <c r="I7" s="12">
        <v>1914.64</v>
      </c>
      <c r="J7" s="11">
        <v>18023.400000000001</v>
      </c>
      <c r="K7" s="28">
        <f>SUM(D7+E7-J7)</f>
        <v>2283.869999999999</v>
      </c>
      <c r="L7" s="42"/>
      <c r="M7" s="42"/>
    </row>
    <row r="8" spans="1:13" ht="19.5" customHeight="1" x14ac:dyDescent="0.25">
      <c r="A8" s="39"/>
      <c r="B8" s="7"/>
      <c r="C8" s="8"/>
      <c r="D8" s="61" t="s">
        <v>13</v>
      </c>
      <c r="E8" s="62"/>
      <c r="F8" s="62"/>
      <c r="G8" s="62"/>
      <c r="H8" s="62"/>
      <c r="I8" s="62"/>
      <c r="J8" s="62"/>
      <c r="K8" s="63"/>
    </row>
    <row r="9" spans="1:13" ht="19.5" customHeight="1" x14ac:dyDescent="0.25">
      <c r="A9" s="40"/>
      <c r="B9" s="7"/>
      <c r="C9" s="6"/>
      <c r="D9" s="9"/>
      <c r="E9" s="10">
        <v>14600.16</v>
      </c>
      <c r="F9" s="10">
        <v>566.03450099999998</v>
      </c>
      <c r="G9" s="10">
        <v>14600.16</v>
      </c>
      <c r="H9" s="11"/>
      <c r="I9" s="12"/>
      <c r="J9" s="11">
        <v>12067.86</v>
      </c>
      <c r="K9" s="28">
        <f>SUM(D9+E9-J9)</f>
        <v>2532.2999999999993</v>
      </c>
      <c r="L9" s="42"/>
      <c r="M9" s="42"/>
    </row>
    <row r="10" spans="1:13" ht="19.5" customHeight="1" x14ac:dyDescent="0.25">
      <c r="A10" s="40"/>
      <c r="B10" s="7"/>
      <c r="C10" s="8"/>
      <c r="D10" s="43" t="s">
        <v>21</v>
      </c>
      <c r="E10" s="44"/>
      <c r="F10" s="44"/>
      <c r="G10" s="44"/>
      <c r="H10" s="44"/>
      <c r="I10" s="44"/>
      <c r="J10" s="44"/>
      <c r="K10" s="45"/>
    </row>
    <row r="11" spans="1:13" ht="19.5" customHeight="1" x14ac:dyDescent="0.25">
      <c r="A11" s="40"/>
      <c r="B11" s="7"/>
      <c r="C11" s="8"/>
      <c r="D11" s="9"/>
      <c r="E11" s="10">
        <v>44562.91</v>
      </c>
      <c r="F11" s="10">
        <v>257.144834</v>
      </c>
      <c r="G11" s="11">
        <v>41822.769999999997</v>
      </c>
      <c r="H11" s="11">
        <v>16.940000000000001</v>
      </c>
      <c r="I11" s="12">
        <v>2740.14</v>
      </c>
      <c r="J11" s="11">
        <v>39120.81</v>
      </c>
      <c r="K11" s="28">
        <f>SUM(D11+E11-J11)</f>
        <v>5442.1000000000058</v>
      </c>
      <c r="L11" s="1"/>
      <c r="M11" s="42"/>
    </row>
    <row r="12" spans="1:13" ht="19.5" customHeight="1" x14ac:dyDescent="0.25">
      <c r="A12" s="40"/>
      <c r="B12" s="7"/>
      <c r="C12" s="8"/>
      <c r="D12" s="43" t="s">
        <v>17</v>
      </c>
      <c r="E12" s="44"/>
      <c r="F12" s="44"/>
      <c r="G12" s="44"/>
      <c r="H12" s="44"/>
      <c r="I12" s="44"/>
      <c r="J12" s="44"/>
      <c r="K12" s="45"/>
    </row>
    <row r="13" spans="1:13" ht="19.5" customHeight="1" x14ac:dyDescent="0.25">
      <c r="A13" s="40"/>
      <c r="B13" s="7"/>
      <c r="C13" s="8"/>
      <c r="D13" s="9"/>
      <c r="E13" s="10">
        <v>4630.08</v>
      </c>
      <c r="F13" s="10">
        <v>28.557831</v>
      </c>
      <c r="G13" s="11">
        <v>4630.08</v>
      </c>
      <c r="H13" s="11"/>
      <c r="I13" s="12"/>
      <c r="J13" s="11">
        <v>3955.9</v>
      </c>
      <c r="K13" s="28">
        <f>SUM(D13+E13-J13)</f>
        <v>674.17999999999984</v>
      </c>
      <c r="L13" s="1"/>
      <c r="M13" s="42"/>
    </row>
    <row r="14" spans="1:13" ht="19.5" customHeight="1" x14ac:dyDescent="0.25">
      <c r="A14" s="40"/>
      <c r="B14" s="7"/>
      <c r="C14" s="8"/>
      <c r="D14" s="43" t="s">
        <v>25</v>
      </c>
      <c r="E14" s="44"/>
      <c r="F14" s="44"/>
      <c r="G14" s="44"/>
      <c r="H14" s="44"/>
      <c r="I14" s="44"/>
      <c r="J14" s="44"/>
      <c r="K14" s="45"/>
    </row>
    <row r="15" spans="1:13" ht="19.5" customHeight="1" x14ac:dyDescent="0.25">
      <c r="A15" s="40"/>
      <c r="B15" s="7"/>
      <c r="C15" s="8"/>
      <c r="D15" s="9"/>
      <c r="E15" s="10">
        <v>167145</v>
      </c>
      <c r="F15" s="10">
        <v>65.999990999999994</v>
      </c>
      <c r="G15" s="11">
        <v>167145</v>
      </c>
      <c r="H15" s="11"/>
      <c r="I15" s="12"/>
      <c r="J15" s="11">
        <v>78355.259999999995</v>
      </c>
      <c r="K15" s="28">
        <f>SUM(D15+E15-J15)</f>
        <v>88789.74</v>
      </c>
    </row>
    <row r="16" spans="1:13" ht="19.5" customHeight="1" x14ac:dyDescent="0.25">
      <c r="A16" s="40"/>
      <c r="B16" s="7"/>
      <c r="C16" s="8"/>
      <c r="D16" s="43" t="s">
        <v>22</v>
      </c>
      <c r="E16" s="44"/>
      <c r="F16" s="44"/>
      <c r="G16" s="44"/>
      <c r="H16" s="44"/>
      <c r="I16" s="44"/>
      <c r="J16" s="44"/>
      <c r="K16" s="45"/>
    </row>
    <row r="17" spans="1:19" ht="19.5" customHeight="1" x14ac:dyDescent="0.25">
      <c r="A17" s="40"/>
      <c r="B17" s="7"/>
      <c r="C17" s="8"/>
      <c r="D17" s="9">
        <v>-24.25</v>
      </c>
      <c r="E17" s="10">
        <v>63103.17</v>
      </c>
      <c r="F17" s="10">
        <v>22389.066664000002</v>
      </c>
      <c r="G17" s="11">
        <v>63103.17</v>
      </c>
      <c r="H17" s="11"/>
      <c r="I17" s="12"/>
      <c r="J17" s="11">
        <v>53530.17</v>
      </c>
      <c r="K17" s="28">
        <f>SUM(D17+E17-J17)</f>
        <v>9548.75</v>
      </c>
    </row>
    <row r="18" spans="1:19" ht="19.5" customHeight="1" x14ac:dyDescent="0.25">
      <c r="A18" s="40"/>
      <c r="B18" s="7"/>
      <c r="C18" s="8"/>
      <c r="D18" s="43" t="s">
        <v>16</v>
      </c>
      <c r="E18" s="44"/>
      <c r="F18" s="44"/>
      <c r="G18" s="44"/>
      <c r="H18" s="44"/>
      <c r="I18" s="44"/>
      <c r="J18" s="44"/>
      <c r="K18" s="45"/>
    </row>
    <row r="19" spans="1:19" ht="19.5" customHeight="1" x14ac:dyDescent="0.25">
      <c r="A19" s="40"/>
      <c r="B19" s="7"/>
      <c r="C19" s="8"/>
      <c r="D19" s="9"/>
      <c r="E19" s="10">
        <v>11424.42</v>
      </c>
      <c r="F19" s="10">
        <v>5077.2299999999996</v>
      </c>
      <c r="G19" s="11">
        <v>14278.32</v>
      </c>
      <c r="H19" s="11">
        <v>-1041.5700059999999</v>
      </c>
      <c r="I19" s="12">
        <v>-2853.9</v>
      </c>
      <c r="J19" s="11">
        <v>11244.71</v>
      </c>
      <c r="K19" s="28">
        <f>SUM(D19+E19-J19)</f>
        <v>179.71000000000095</v>
      </c>
    </row>
    <row r="20" spans="1:19" ht="19.5" customHeight="1" x14ac:dyDescent="0.25">
      <c r="A20" s="40"/>
      <c r="B20" s="7"/>
      <c r="C20" s="8"/>
      <c r="D20" s="43" t="s">
        <v>24</v>
      </c>
      <c r="E20" s="44"/>
      <c r="F20" s="44"/>
      <c r="G20" s="44"/>
      <c r="H20" s="44"/>
      <c r="I20" s="44"/>
      <c r="J20" s="44"/>
      <c r="K20" s="45"/>
    </row>
    <row r="21" spans="1:19" ht="19.5" customHeight="1" x14ac:dyDescent="0.25">
      <c r="A21" s="40"/>
      <c r="B21" s="7"/>
      <c r="C21" s="8"/>
      <c r="D21" s="9">
        <v>-613.49</v>
      </c>
      <c r="E21" s="10">
        <v>36839.72</v>
      </c>
      <c r="F21" s="10">
        <v>976.57033200000001</v>
      </c>
      <c r="G21" s="11">
        <v>33693.53</v>
      </c>
      <c r="H21" s="11">
        <v>94.28</v>
      </c>
      <c r="I21" s="12">
        <v>3146.19</v>
      </c>
      <c r="J21" s="11">
        <v>32616.13</v>
      </c>
      <c r="K21" s="28">
        <f>SUM(D21+E21-J21)</f>
        <v>3610.1000000000022</v>
      </c>
    </row>
    <row r="22" spans="1:19" ht="19.5" customHeight="1" x14ac:dyDescent="0.25">
      <c r="A22" s="40"/>
      <c r="B22" s="7"/>
      <c r="C22" s="8"/>
      <c r="D22" s="43" t="s">
        <v>23</v>
      </c>
      <c r="E22" s="44"/>
      <c r="F22" s="44"/>
      <c r="G22" s="44"/>
      <c r="H22" s="44"/>
      <c r="I22" s="44"/>
      <c r="J22" s="44"/>
      <c r="K22" s="45"/>
    </row>
    <row r="23" spans="1:19" ht="19.5" customHeight="1" x14ac:dyDescent="0.25">
      <c r="A23" s="40"/>
      <c r="B23" s="7"/>
      <c r="C23" s="8"/>
      <c r="D23" s="9"/>
      <c r="E23" s="10">
        <v>32986.92</v>
      </c>
      <c r="F23" s="10">
        <v>8512.7999999999993</v>
      </c>
      <c r="G23" s="11">
        <v>32986.92</v>
      </c>
      <c r="H23" s="11"/>
      <c r="I23" s="12"/>
      <c r="J23" s="11">
        <v>28264.7</v>
      </c>
      <c r="K23" s="28">
        <f>SUM(D23+E23-J23)</f>
        <v>4722.2199999999975</v>
      </c>
    </row>
    <row r="24" spans="1:19" ht="19.5" customHeight="1" x14ac:dyDescent="0.25">
      <c r="A24" s="40"/>
      <c r="B24" s="7"/>
      <c r="C24" s="8"/>
      <c r="D24" s="43" t="s">
        <v>11</v>
      </c>
      <c r="E24" s="44"/>
      <c r="F24" s="44"/>
      <c r="G24" s="44"/>
      <c r="H24" s="44"/>
      <c r="I24" s="44"/>
      <c r="J24" s="44"/>
      <c r="K24" s="45"/>
    </row>
    <row r="25" spans="1:19" ht="19.5" customHeight="1" x14ac:dyDescent="0.25">
      <c r="A25" s="40"/>
      <c r="B25" s="7"/>
      <c r="C25" s="6"/>
      <c r="D25" s="13"/>
      <c r="E25" s="14">
        <v>247637.52</v>
      </c>
      <c r="F25" s="15">
        <v>8512.7999999999993</v>
      </c>
      <c r="G25" s="14">
        <v>247637.52</v>
      </c>
      <c r="H25" s="16"/>
      <c r="I25" s="17"/>
      <c r="J25" s="12">
        <v>212508.16</v>
      </c>
      <c r="K25" s="28">
        <f>D25+E25-J25</f>
        <v>35129.359999999986</v>
      </c>
      <c r="L25" s="1"/>
      <c r="M25" s="1"/>
    </row>
    <row r="26" spans="1:19" ht="19.5" customHeight="1" x14ac:dyDescent="0.25">
      <c r="A26" s="40"/>
      <c r="B26" s="7"/>
      <c r="C26" s="8"/>
      <c r="D26" s="43" t="s">
        <v>18</v>
      </c>
      <c r="E26" s="50"/>
      <c r="F26" s="50"/>
      <c r="G26" s="50"/>
      <c r="H26" s="50"/>
      <c r="I26" s="50"/>
      <c r="J26" s="50"/>
      <c r="K26" s="51"/>
    </row>
    <row r="27" spans="1:19" ht="19.5" customHeight="1" thickBot="1" x14ac:dyDescent="0.3">
      <c r="A27" s="40"/>
      <c r="B27" s="7"/>
      <c r="C27" s="6"/>
      <c r="D27" s="29"/>
      <c r="E27" s="30">
        <v>75848.88</v>
      </c>
      <c r="F27" s="31">
        <v>8512.7999999999993</v>
      </c>
      <c r="G27" s="30">
        <v>75848.88</v>
      </c>
      <c r="H27" s="32"/>
      <c r="I27" s="33"/>
      <c r="J27" s="34">
        <v>65089.54</v>
      </c>
      <c r="K27" s="35">
        <f>D27+E27-J27</f>
        <v>10759.340000000004</v>
      </c>
      <c r="L27" s="1"/>
      <c r="M27" s="1"/>
    </row>
    <row r="28" spans="1:19" s="23" customFormat="1" ht="19.5" customHeight="1" thickBot="1" x14ac:dyDescent="0.3">
      <c r="A28" s="41" t="s">
        <v>12</v>
      </c>
      <c r="B28" s="38"/>
      <c r="C28" s="36"/>
      <c r="D28" s="37">
        <f>SUM(D27+D25+D7)+D11+D15+D9+D13+D19+D21+D23+D17</f>
        <v>-637.74</v>
      </c>
      <c r="E28" s="37">
        <f t="shared" ref="E28:K28" si="0">SUM(E27+E25+E7)+E11+E15+E9+E13+E19+E21+E23+E17</f>
        <v>719086.05000000016</v>
      </c>
      <c r="F28" s="37"/>
      <c r="G28" s="37">
        <f t="shared" si="0"/>
        <v>714138.9800000001</v>
      </c>
      <c r="H28" s="37"/>
      <c r="I28" s="37">
        <f t="shared" si="0"/>
        <v>4947.07</v>
      </c>
      <c r="J28" s="37">
        <f t="shared" si="0"/>
        <v>554776.64000000013</v>
      </c>
      <c r="K28" s="37">
        <f t="shared" si="0"/>
        <v>163671.66999999998</v>
      </c>
      <c r="L28" s="22"/>
      <c r="N28" s="24"/>
      <c r="O28" s="24"/>
      <c r="P28" s="24"/>
      <c r="Q28" s="24"/>
      <c r="R28" s="24"/>
      <c r="S28" s="24"/>
    </row>
    <row r="29" spans="1:19" ht="16.5" x14ac:dyDescent="0.25">
      <c r="A29" s="18"/>
      <c r="B29" s="19"/>
      <c r="C29" s="19"/>
      <c r="D29" s="20"/>
      <c r="E29" s="20"/>
      <c r="F29" s="20"/>
      <c r="G29" s="20"/>
      <c r="H29" s="20"/>
      <c r="I29" s="20"/>
      <c r="J29" s="20"/>
      <c r="K29" s="20"/>
      <c r="L29" s="1"/>
      <c r="N29" s="2"/>
      <c r="O29" s="2"/>
      <c r="P29" s="2"/>
      <c r="Q29" s="2"/>
      <c r="R29" s="2"/>
      <c r="S29" s="2"/>
    </row>
    <row r="30" spans="1:19" s="23" customFormat="1" ht="16.5" x14ac:dyDescent="0.25">
      <c r="A30" s="25" t="s">
        <v>15</v>
      </c>
      <c r="B30" s="25"/>
      <c r="C30" s="25"/>
      <c r="D30" s="26">
        <f>J28/(D28+E28)*100</f>
        <v>77.218727120396451</v>
      </c>
      <c r="E30" s="25" t="s">
        <v>14</v>
      </c>
      <c r="F30" s="25"/>
      <c r="G30" s="25"/>
      <c r="H30" s="25"/>
      <c r="I30" s="25"/>
      <c r="J30" s="25"/>
      <c r="K30" s="27"/>
    </row>
    <row r="31" spans="1:19" x14ac:dyDescent="0.25">
      <c r="F31" s="4"/>
      <c r="G31" s="4"/>
    </row>
    <row r="32" spans="1:19" x14ac:dyDescent="0.25">
      <c r="F32" s="4"/>
    </row>
    <row r="33" spans="5:5" x14ac:dyDescent="0.25">
      <c r="E33" s="4"/>
    </row>
  </sheetData>
  <mergeCells count="23">
    <mergeCell ref="D24:K24"/>
    <mergeCell ref="D26:K26"/>
    <mergeCell ref="A3:A5"/>
    <mergeCell ref="B3:B5"/>
    <mergeCell ref="C3:C5"/>
    <mergeCell ref="D3:D5"/>
    <mergeCell ref="E3:E5"/>
    <mergeCell ref="D6:K6"/>
    <mergeCell ref="K3:K5"/>
    <mergeCell ref="D10:K10"/>
    <mergeCell ref="D14:K14"/>
    <mergeCell ref="D8:K8"/>
    <mergeCell ref="D12:K12"/>
    <mergeCell ref="D18:K18"/>
    <mergeCell ref="D20:K20"/>
    <mergeCell ref="D22:K22"/>
    <mergeCell ref="D16:K16"/>
    <mergeCell ref="D1:J1"/>
    <mergeCell ref="F3:F5"/>
    <mergeCell ref="G3:G5"/>
    <mergeCell ref="H3:H5"/>
    <mergeCell ref="I3:I5"/>
    <mergeCell ref="J3:J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2022-02-03T00:58:47Z</dcterms:modified>
</cp:coreProperties>
</file>