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432"/>
  </bookViews>
  <sheets>
    <sheet name="Тимирязева 35" sheetId="1" r:id="rId1"/>
  </sheets>
  <definedNames>
    <definedName name="_xlnm.Print_Area" localSheetId="0">'Тимирязева 35'!$A$1:$F$103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D76" i="1"/>
  <c r="D83" i="1"/>
  <c r="D80" i="1"/>
  <c r="D63" i="1"/>
  <c r="D58" i="1"/>
  <c r="D53" i="1"/>
  <c r="D48" i="1"/>
  <c r="D46" i="1"/>
  <c r="D45" i="1"/>
  <c r="D29" i="1"/>
  <c r="D27" i="1"/>
  <c r="D24" i="1"/>
  <c r="D22" i="1"/>
  <c r="D17" i="1"/>
  <c r="D102" i="1" s="1"/>
  <c r="L110" i="1" s="1"/>
  <c r="C115" i="1"/>
  <c r="B115" i="1"/>
  <c r="D114" i="1"/>
  <c r="D112" i="1"/>
  <c r="D115" i="1" s="1"/>
  <c r="D110" i="1"/>
  <c r="D108" i="1"/>
</calcChain>
</file>

<file path=xl/sharedStrings.xml><?xml version="1.0" encoding="utf-8"?>
<sst xmlns="http://schemas.openxmlformats.org/spreadsheetml/2006/main" count="219" uniqueCount="143">
  <si>
    <t>1 категория</t>
  </si>
  <si>
    <t>Перечень работ и услуг по содержанию и ремонту общего имущества в многоквартирном доме № 35 по ул. Тимирязева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</si>
  <si>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</si>
  <si>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</si>
  <si>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</si>
  <si>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</si>
  <si>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</si>
  <si>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</si>
  <si>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</si>
  <si>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</si>
  <si>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</si>
  <si>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</si>
  <si>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</si>
  <si>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</si>
  <si>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</si>
  <si>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</si>
  <si>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</si>
  <si>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</si>
  <si>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</si>
  <si>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</si>
  <si>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</si>
  <si>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</si>
  <si>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</si>
  <si>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</si>
  <si>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</si>
  <si>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</si>
  <si>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</si>
  <si>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</si>
  <si>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</si>
  <si>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</si>
  <si>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</si>
  <si>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</si>
  <si>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</si>
  <si>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</si>
  <si>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</si>
  <si>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</si>
  <si>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</si>
  <si>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</si>
  <si>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</si>
  <si>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</si>
  <si>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</si>
  <si>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</si>
  <si>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</si>
  <si>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</si>
  <si>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</si>
  <si>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</si>
  <si>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</si>
  <si>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</si>
  <si>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</si>
  <si>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</si>
  <si>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</si>
  <si>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</si>
  <si>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</si>
  <si>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</si>
  <si>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</si>
  <si>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</si>
  <si>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</si>
  <si>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</si>
  <si>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</si>
  <si>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</si>
  <si>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</si>
  <si>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</si>
  <si>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</si>
  <si>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</si>
  <si>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</si>
  <si>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</si>
  <si>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</si>
  <si>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</si>
  <si>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</si>
  <si>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</si>
  <si>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</si>
  <si>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</si>
  <si>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</si>
  <si>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</si>
  <si>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</si>
  <si>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</si>
  <si>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 и вывоз твердых бытовых отходов</t>
  </si>
  <si>
    <t>Вывоз твердых бытовых отходов</t>
  </si>
  <si>
    <t>ежедневно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</si>
  <si>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</si>
  <si>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</si>
  <si>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</si>
  <si>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</si>
  <si>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</si>
  <si>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</si>
  <si>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</si>
  <si>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</si>
  <si>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</si>
  <si>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</si>
  <si>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</si>
  <si>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</si>
  <si>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</si>
  <si>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</si>
  <si>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</si>
  <si>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</si>
  <si>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</si>
  <si>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</si>
  <si>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</si>
  <si>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</si>
  <si>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</si>
  <si>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</si>
  <si>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</si>
  <si>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</si>
  <si>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</si>
  <si>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</si>
  <si>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</si>
  <si>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</si>
  <si>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</si>
  <si>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год руб. за _1548,2__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</si>
  <si>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</si>
  <si>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</si>
  <si>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 xml:space="preserve">                   Отчет о выполненных работах и оказанных услугах по содержанию общего имущества </t>
  </si>
  <si>
    <t xml:space="preserve">                              многоквартирного дома № 35 по ул. Тимирязева города Белогорск </t>
  </si>
  <si>
    <t>Год постройки</t>
  </si>
  <si>
    <t>Год первого планируемого капитального ремонта в соответствии с региональной программой</t>
  </si>
  <si>
    <t>2041-г-2043г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</si>
  <si>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</si>
  <si>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</si>
  <si>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</si>
  <si>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</si>
  <si>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Площадь лестничных клеток, тамбуров,  кв.м.</t>
  </si>
  <si>
    <t xml:space="preserve">Площадь подвальных помещений, кв.м.       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</si>
  <si>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</si>
  <si>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</si>
  <si>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</si>
  <si>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</si>
  <si>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Завоз (замена песка) в десткую песочницу</t>
  </si>
  <si>
    <t>1раз в летний период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</si>
  <si>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</si>
  <si>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Оборудование теплового узла</t>
  </si>
  <si>
    <t>Услуги по управлению домом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</si>
  <si>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</si>
  <si>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</si>
  <si>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</si>
  <si>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</si>
  <si>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</si>
  <si>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</si>
  <si>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</si>
  <si>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</si>
  <si>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подогрев ХВ для ГВ на содержание о/и</t>
  </si>
  <si>
    <t>Содержание и ремонт общего имущества МКД</t>
  </si>
  <si>
    <t>Итого: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</si>
  <si>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 января  по 31 декабря 2019 года.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</si>
</sst>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name val="Arial"/>
      <family val="2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5" fillId="0" borderId="0"/>
    <xf numFmtId="0" fontId="15" fillId="0" borderId="0"/>
  </cellStyleXfs>
  <cellXfs count="82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6" fillId="0" borderId="17" xfId="0" applyFont="1" applyBorder="1" applyAlignment="1">
      <alignment vertical="top" wrapText="1"/>
    </xf>
    <xf numFmtId="0" fontId="7" fillId="0" borderId="17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0" fontId="9" fillId="0" borderId="0" xfId="1" applyFont="1"/>
    <xf numFmtId="0" fontId="8" fillId="0" borderId="0" xfId="1"/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4" fontId="14" fillId="2" borderId="5" xfId="2" applyNumberFormat="1" applyFont="1" applyFill="1" applyBorder="1" applyAlignment="1">
      <alignment horizontal="center" vertical="top"/>
    </xf>
    <xf numFmtId="4" fontId="14" fillId="2" borderId="5" xfId="3" applyNumberFormat="1" applyFont="1" applyFill="1" applyBorder="1" applyAlignment="1">
      <alignment horizontal="center" vertical="top"/>
    </xf>
    <xf numFmtId="2" fontId="6" fillId="0" borderId="17" xfId="0" applyNumberFormat="1" applyFont="1" applyBorder="1" applyAlignment="1">
      <alignment horizontal="center" vertical="top" wrapText="1"/>
    </xf>
    <xf numFmtId="0" fontId="13" fillId="0" borderId="0" xfId="0" applyFont="1"/>
    <xf numFmtId="0" fontId="9" fillId="0" borderId="5" xfId="0" applyFont="1" applyBorder="1" applyAlignment="1">
      <alignment horizontal="left"/>
    </xf>
    <xf numFmtId="4" fontId="9" fillId="0" borderId="5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2" fontId="0" fillId="0" borderId="0" xfId="0" applyNumberFormat="1"/>
    <xf numFmtId="0" fontId="14" fillId="2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0" borderId="5" xfId="0" applyFont="1" applyBorder="1" applyAlignment="1">
      <alignment wrapText="1"/>
    </xf>
    <xf numFmtId="0" fontId="16" fillId="0" borderId="5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2" fontId="9" fillId="0" borderId="0" xfId="1" applyNumberFormat="1" applyFont="1" applyFill="1" applyAlignment="1"/>
    <xf numFmtId="0" fontId="11" fillId="0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rgb="FFFF0000"/>
  </sheetPr>
  <dimension ref="A1:L115"/>
  <sheetViews>
    <sheetView tabSelected="1" topLeftCell="A97" workbookViewId="0">
      <selection activeCell="L105" sqref="L105"/>
    </sheetView>
  </sheetViews>
  <sheetFormatPr defaultRowHeight="14.4" x14ac:dyDescent="0.3"/>
  <cols>
    <col min="1" max="1" width="6" style="8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9" width="8.88671875" hidden="1" customWidth="1"/>
  </cols>
  <sheetData>
    <row r="1" spans="1:9" x14ac:dyDescent="0.3">
      <c r="A1"/>
      <c r="D1" t="s">
        <v>0</v>
      </c>
    </row>
    <row r="2" spans="1:9" s="14" customFormat="1" x14ac:dyDescent="0.3">
      <c r="A2" s="12"/>
      <c r="B2" s="13" t="s">
        <v>111</v>
      </c>
      <c r="C2" s="13"/>
      <c r="D2" s="13"/>
      <c r="E2" s="13"/>
      <c r="F2" s="13"/>
    </row>
    <row r="3" spans="1:9" s="14" customFormat="1" x14ac:dyDescent="0.3">
      <c r="A3" s="12"/>
      <c r="B3" s="13" t="s">
        <v>112</v>
      </c>
      <c r="C3" s="13"/>
      <c r="D3" s="13"/>
      <c r="E3" s="13"/>
      <c r="F3" s="13"/>
    </row>
    <row r="4" spans="1:9" s="14" customFormat="1" x14ac:dyDescent="0.3">
      <c r="A4" s="12"/>
      <c r="B4" s="63" t="s">
        <v>142</v>
      </c>
      <c r="C4" s="63"/>
      <c r="D4" s="63"/>
      <c r="E4" s="63"/>
      <c r="F4" s="63"/>
    </row>
    <row r="5" spans="1:9" s="14" customFormat="1" x14ac:dyDescent="0.3">
      <c r="A5" s="12"/>
      <c r="B5" s="15"/>
      <c r="C5" s="15" t="s">
        <v>113</v>
      </c>
      <c r="D5" s="15"/>
      <c r="E5" s="15">
        <v>2014</v>
      </c>
      <c r="F5" s="16">
        <v>2014</v>
      </c>
    </row>
    <row r="6" spans="1:9" x14ac:dyDescent="0.3">
      <c r="A6" s="64" t="s">
        <v>114</v>
      </c>
      <c r="B6" s="64"/>
      <c r="C6" s="64"/>
      <c r="D6" s="64"/>
      <c r="E6" s="18" t="s">
        <v>115</v>
      </c>
      <c r="F6" s="17" t="s">
        <v>115</v>
      </c>
    </row>
    <row r="7" spans="1:9" s="14" customFormat="1" x14ac:dyDescent="0.3">
      <c r="A7" s="12"/>
      <c r="B7" s="15"/>
      <c r="C7" s="15" t="s">
        <v>116</v>
      </c>
      <c r="D7" s="15"/>
      <c r="E7" s="15">
        <v>5</v>
      </c>
      <c r="F7" s="16">
        <v>5</v>
      </c>
    </row>
    <row r="8" spans="1:9" s="14" customFormat="1" x14ac:dyDescent="0.3">
      <c r="A8" s="12"/>
      <c r="B8" s="15"/>
      <c r="C8" s="15" t="s">
        <v>117</v>
      </c>
      <c r="D8" s="15"/>
      <c r="E8" s="15">
        <v>1</v>
      </c>
      <c r="F8" s="16">
        <v>1</v>
      </c>
    </row>
    <row r="9" spans="1:9" s="14" customFormat="1" x14ac:dyDescent="0.3">
      <c r="A9" s="12"/>
      <c r="B9" s="15"/>
      <c r="C9" s="15" t="s">
        <v>118</v>
      </c>
      <c r="D9" s="15"/>
      <c r="E9" s="15">
        <v>35</v>
      </c>
      <c r="F9" s="16">
        <v>35</v>
      </c>
    </row>
    <row r="10" spans="1:9" s="14" customFormat="1" x14ac:dyDescent="0.3">
      <c r="A10" s="12"/>
      <c r="B10" s="15"/>
      <c r="C10" s="15" t="s">
        <v>119</v>
      </c>
      <c r="D10" s="15"/>
      <c r="E10" s="15">
        <v>1548.2</v>
      </c>
      <c r="F10" s="16">
        <v>1527.6</v>
      </c>
    </row>
    <row r="11" spans="1:9" s="14" customFormat="1" x14ac:dyDescent="0.3">
      <c r="A11" s="12"/>
      <c r="B11" s="15"/>
      <c r="C11" s="15" t="s">
        <v>120</v>
      </c>
      <c r="D11" s="15"/>
      <c r="E11" s="15">
        <v>258.60000000000002</v>
      </c>
      <c r="F11" s="16">
        <v>258.60000000000002</v>
      </c>
    </row>
    <row r="12" spans="1:9" s="14" customFormat="1" x14ac:dyDescent="0.3">
      <c r="A12" s="12"/>
      <c r="B12" s="15"/>
      <c r="C12" s="15" t="s">
        <v>121</v>
      </c>
      <c r="D12" s="15"/>
      <c r="E12" s="15">
        <v>478.2</v>
      </c>
      <c r="F12" s="16">
        <v>478.2</v>
      </c>
    </row>
    <row r="13" spans="1:9" ht="13.8" customHeight="1" x14ac:dyDescent="0.3"/>
    <row r="14" spans="1:9" ht="28.2" hidden="1" customHeight="1" x14ac:dyDescent="0.3">
      <c r="A14" s="65" t="s">
        <v>1</v>
      </c>
      <c r="B14" s="65"/>
      <c r="C14" s="65"/>
      <c r="D14" s="65"/>
      <c r="E14" s="65"/>
      <c r="F14" s="65"/>
      <c r="I14">
        <v>1548.2</v>
      </c>
    </row>
    <row r="15" spans="1:9" ht="129" customHeight="1" x14ac:dyDescent="0.3">
      <c r="A15" s="3" t="s">
        <v>2</v>
      </c>
      <c r="B15" s="21" t="s">
        <v>3</v>
      </c>
      <c r="C15" s="21" t="s">
        <v>4</v>
      </c>
      <c r="D15" s="21" t="s">
        <v>131</v>
      </c>
      <c r="E15" s="21" t="s">
        <v>132</v>
      </c>
      <c r="F15" s="3" t="s">
        <v>5</v>
      </c>
    </row>
    <row r="16" spans="1:9" ht="14.4" customHeight="1" x14ac:dyDescent="0.3">
      <c r="A16" s="59" t="s">
        <v>6</v>
      </c>
      <c r="B16" s="60"/>
      <c r="C16" s="60"/>
      <c r="D16" s="60"/>
      <c r="E16" s="61"/>
      <c r="F16" s="62"/>
    </row>
    <row r="17" spans="1:9" ht="93" customHeight="1" x14ac:dyDescent="0.3">
      <c r="A17" s="21" t="s">
        <v>7</v>
      </c>
      <c r="B17" s="23" t="s">
        <v>8</v>
      </c>
      <c r="C17" s="21" t="s">
        <v>9</v>
      </c>
      <c r="D17" s="53">
        <f>F17*12*I14</f>
        <v>13933.800000000001</v>
      </c>
      <c r="E17" s="45">
        <v>13933.800000000001</v>
      </c>
      <c r="F17" s="53">
        <v>0.75</v>
      </c>
    </row>
    <row r="18" spans="1:9" ht="42.75" customHeight="1" x14ac:dyDescent="0.3">
      <c r="A18" s="21" t="s">
        <v>10</v>
      </c>
      <c r="B18" s="23" t="s">
        <v>11</v>
      </c>
      <c r="C18" s="21" t="s">
        <v>12</v>
      </c>
      <c r="D18" s="53"/>
      <c r="E18" s="46"/>
      <c r="F18" s="53"/>
    </row>
    <row r="19" spans="1:9" ht="30.75" customHeight="1" x14ac:dyDescent="0.3">
      <c r="A19" s="21" t="s">
        <v>13</v>
      </c>
      <c r="B19" s="23" t="s">
        <v>14</v>
      </c>
      <c r="C19" s="21" t="s">
        <v>12</v>
      </c>
      <c r="D19" s="53"/>
      <c r="E19" s="46"/>
      <c r="F19" s="53"/>
    </row>
    <row r="20" spans="1:9" ht="40.5" customHeight="1" x14ac:dyDescent="0.3">
      <c r="A20" s="21" t="s">
        <v>15</v>
      </c>
      <c r="B20" s="23" t="s">
        <v>16</v>
      </c>
      <c r="C20" s="21" t="s">
        <v>12</v>
      </c>
      <c r="D20" s="53"/>
      <c r="E20" s="46"/>
      <c r="F20" s="53"/>
    </row>
    <row r="21" spans="1:9" ht="55.5" customHeight="1" x14ac:dyDescent="0.3">
      <c r="A21" s="21" t="s">
        <v>17</v>
      </c>
      <c r="B21" s="23" t="s">
        <v>18</v>
      </c>
      <c r="C21" s="21" t="s">
        <v>12</v>
      </c>
      <c r="D21" s="53"/>
      <c r="E21" s="47"/>
      <c r="F21" s="53"/>
    </row>
    <row r="22" spans="1:9" ht="32.25" customHeight="1" x14ac:dyDescent="0.3">
      <c r="A22" s="21" t="s">
        <v>19</v>
      </c>
      <c r="B22" s="23" t="s">
        <v>20</v>
      </c>
      <c r="C22" s="26"/>
      <c r="D22" s="3">
        <f>F22*12*I24</f>
        <v>1857.8400000000004</v>
      </c>
      <c r="E22" s="3">
        <v>1857.8400000000004</v>
      </c>
      <c r="F22" s="3">
        <v>0.1</v>
      </c>
    </row>
    <row r="23" spans="1:9" ht="14.4" customHeight="1" x14ac:dyDescent="0.3">
      <c r="A23" s="59" t="s">
        <v>21</v>
      </c>
      <c r="B23" s="60"/>
      <c r="C23" s="60"/>
      <c r="D23" s="60"/>
      <c r="E23" s="61"/>
      <c r="F23" s="62"/>
    </row>
    <row r="24" spans="1:9" ht="35.25" customHeight="1" x14ac:dyDescent="0.3">
      <c r="A24" s="21" t="s">
        <v>7</v>
      </c>
      <c r="B24" s="23" t="s">
        <v>22</v>
      </c>
      <c r="C24" s="21" t="s">
        <v>23</v>
      </c>
      <c r="D24" s="53">
        <f>I24*12*F24</f>
        <v>19507.320000000003</v>
      </c>
      <c r="E24" s="45">
        <v>19507.320000000003</v>
      </c>
      <c r="F24" s="53">
        <v>1.05</v>
      </c>
      <c r="I24">
        <v>1548.2</v>
      </c>
    </row>
    <row r="25" spans="1:9" ht="37.5" customHeight="1" x14ac:dyDescent="0.3">
      <c r="A25" s="21" t="s">
        <v>10</v>
      </c>
      <c r="B25" s="23" t="s">
        <v>24</v>
      </c>
      <c r="C25" s="21" t="s">
        <v>25</v>
      </c>
      <c r="D25" s="53"/>
      <c r="E25" s="46"/>
      <c r="F25" s="53"/>
    </row>
    <row r="26" spans="1:9" ht="78" customHeight="1" x14ac:dyDescent="0.3">
      <c r="A26" s="21" t="s">
        <v>13</v>
      </c>
      <c r="B26" s="23" t="s">
        <v>26</v>
      </c>
      <c r="C26" s="21" t="s">
        <v>25</v>
      </c>
      <c r="D26" s="53"/>
      <c r="E26" s="47"/>
      <c r="F26" s="53"/>
    </row>
    <row r="27" spans="1:9" ht="43.5" customHeight="1" x14ac:dyDescent="0.3">
      <c r="A27" s="21" t="s">
        <v>15</v>
      </c>
      <c r="B27" s="23" t="s">
        <v>27</v>
      </c>
      <c r="C27" s="21" t="s">
        <v>12</v>
      </c>
      <c r="D27" s="21">
        <f>F27*12*I24</f>
        <v>3901.4639999999999</v>
      </c>
      <c r="E27" s="21">
        <v>3901.4639999999999</v>
      </c>
      <c r="F27" s="21">
        <v>0.21</v>
      </c>
    </row>
    <row r="28" spans="1:9" ht="14.4" customHeight="1" x14ac:dyDescent="0.3">
      <c r="A28" s="59" t="s">
        <v>28</v>
      </c>
      <c r="B28" s="60"/>
      <c r="C28" s="60"/>
      <c r="D28" s="60"/>
      <c r="E28" s="61"/>
      <c r="F28" s="62"/>
    </row>
    <row r="29" spans="1:9" ht="14.4" customHeight="1" x14ac:dyDescent="0.3">
      <c r="A29" s="52" t="s">
        <v>29</v>
      </c>
      <c r="B29" s="52"/>
      <c r="C29" s="52"/>
      <c r="D29" s="45">
        <f>F29*12*I24</f>
        <v>57964.608</v>
      </c>
      <c r="E29" s="45">
        <v>57964.608</v>
      </c>
      <c r="F29" s="45">
        <v>3.12</v>
      </c>
    </row>
    <row r="30" spans="1:9" ht="25.5" customHeight="1" x14ac:dyDescent="0.3">
      <c r="A30" s="21">
        <v>1</v>
      </c>
      <c r="B30" s="23" t="s">
        <v>30</v>
      </c>
      <c r="C30" s="21" t="s">
        <v>31</v>
      </c>
      <c r="D30" s="46"/>
      <c r="E30" s="46"/>
      <c r="F30" s="46"/>
    </row>
    <row r="31" spans="1:9" ht="55.2" customHeight="1" x14ac:dyDescent="0.3">
      <c r="A31" s="21">
        <v>2</v>
      </c>
      <c r="B31" s="23" t="s">
        <v>32</v>
      </c>
      <c r="C31" s="21" t="s">
        <v>33</v>
      </c>
      <c r="D31" s="46"/>
      <c r="E31" s="46"/>
      <c r="F31" s="46"/>
    </row>
    <row r="32" spans="1:9" x14ac:dyDescent="0.3">
      <c r="A32" s="21">
        <v>3</v>
      </c>
      <c r="B32" s="23" t="s">
        <v>34</v>
      </c>
      <c r="C32" s="21" t="s">
        <v>31</v>
      </c>
      <c r="D32" s="46"/>
      <c r="E32" s="46"/>
      <c r="F32" s="46"/>
    </row>
    <row r="33" spans="1:7" ht="25.5" customHeight="1" x14ac:dyDescent="0.3">
      <c r="A33" s="21">
        <v>4</v>
      </c>
      <c r="B33" s="23" t="s">
        <v>35</v>
      </c>
      <c r="C33" s="21" t="s">
        <v>36</v>
      </c>
      <c r="D33" s="46"/>
      <c r="E33" s="46"/>
      <c r="F33" s="46"/>
    </row>
    <row r="34" spans="1:7" ht="36" customHeight="1" x14ac:dyDescent="0.3">
      <c r="A34" s="21">
        <v>5</v>
      </c>
      <c r="B34" s="23" t="s">
        <v>124</v>
      </c>
      <c r="C34" s="21" t="s">
        <v>37</v>
      </c>
      <c r="D34" s="46"/>
      <c r="E34" s="46"/>
      <c r="F34" s="46"/>
    </row>
    <row r="35" spans="1:7" ht="41.25" customHeight="1" x14ac:dyDescent="0.3">
      <c r="A35" s="21">
        <v>6</v>
      </c>
      <c r="B35" s="2" t="s">
        <v>125</v>
      </c>
      <c r="C35" s="27" t="s">
        <v>78</v>
      </c>
      <c r="D35" s="46"/>
      <c r="E35" s="46"/>
      <c r="F35" s="46"/>
    </row>
    <row r="36" spans="1:7" ht="14.4" customHeight="1" x14ac:dyDescent="0.3">
      <c r="A36" s="21">
        <v>7</v>
      </c>
      <c r="B36" s="23" t="s">
        <v>126</v>
      </c>
      <c r="C36" s="28" t="s">
        <v>127</v>
      </c>
      <c r="D36" s="46"/>
      <c r="E36" s="46"/>
      <c r="F36" s="46"/>
    </row>
    <row r="37" spans="1:7" ht="48" customHeight="1" x14ac:dyDescent="0.3">
      <c r="A37" s="21">
        <v>8</v>
      </c>
      <c r="B37" s="2" t="s">
        <v>125</v>
      </c>
      <c r="C37" s="27" t="s">
        <v>78</v>
      </c>
      <c r="D37" s="46"/>
      <c r="E37" s="46"/>
      <c r="F37" s="46"/>
    </row>
    <row r="38" spans="1:7" ht="18.600000000000001" customHeight="1" x14ac:dyDescent="0.3">
      <c r="A38" s="52" t="s">
        <v>38</v>
      </c>
      <c r="B38" s="52"/>
      <c r="C38" s="52"/>
      <c r="D38" s="46"/>
      <c r="E38" s="46"/>
      <c r="F38" s="46"/>
    </row>
    <row r="39" spans="1:7" ht="47.25" customHeight="1" x14ac:dyDescent="0.3">
      <c r="A39" s="21">
        <v>9</v>
      </c>
      <c r="B39" s="23" t="s">
        <v>39</v>
      </c>
      <c r="C39" s="21" t="s">
        <v>40</v>
      </c>
      <c r="D39" s="46"/>
      <c r="E39" s="46"/>
      <c r="F39" s="46"/>
    </row>
    <row r="40" spans="1:7" ht="25.5" customHeight="1" x14ac:dyDescent="0.3">
      <c r="A40" s="21">
        <v>10</v>
      </c>
      <c r="B40" s="23" t="s">
        <v>41</v>
      </c>
      <c r="C40" s="21" t="s">
        <v>40</v>
      </c>
      <c r="D40" s="46"/>
      <c r="E40" s="46"/>
      <c r="F40" s="46"/>
    </row>
    <row r="41" spans="1:7" ht="50.4" customHeight="1" x14ac:dyDescent="0.3">
      <c r="A41" s="21">
        <v>11</v>
      </c>
      <c r="B41" s="23" t="s">
        <v>42</v>
      </c>
      <c r="C41" s="21" t="s">
        <v>31</v>
      </c>
      <c r="D41" s="46"/>
      <c r="E41" s="46"/>
      <c r="F41" s="46"/>
    </row>
    <row r="42" spans="1:7" ht="21.75" customHeight="1" x14ac:dyDescent="0.3">
      <c r="A42" s="21">
        <v>12</v>
      </c>
      <c r="B42" s="23" t="s">
        <v>43</v>
      </c>
      <c r="C42" s="21" t="s">
        <v>31</v>
      </c>
      <c r="D42" s="46"/>
      <c r="E42" s="46"/>
      <c r="F42" s="46"/>
    </row>
    <row r="43" spans="1:7" ht="34.799999999999997" customHeight="1" x14ac:dyDescent="0.3">
      <c r="A43" s="21">
        <v>13</v>
      </c>
      <c r="B43" s="23" t="s">
        <v>32</v>
      </c>
      <c r="C43" s="21" t="s">
        <v>44</v>
      </c>
      <c r="D43" s="46"/>
      <c r="E43" s="46"/>
      <c r="F43" s="46"/>
      <c r="G43" s="11">
        <v>0.03</v>
      </c>
    </row>
    <row r="44" spans="1:7" ht="14.4" customHeight="1" x14ac:dyDescent="0.3">
      <c r="A44" s="21">
        <v>14</v>
      </c>
      <c r="B44" s="23" t="s">
        <v>45</v>
      </c>
      <c r="C44" s="21" t="s">
        <v>31</v>
      </c>
      <c r="D44" s="47"/>
      <c r="E44" s="47"/>
      <c r="F44" s="47"/>
    </row>
    <row r="45" spans="1:7" ht="46.8" customHeight="1" x14ac:dyDescent="0.3">
      <c r="A45" s="21">
        <v>15</v>
      </c>
      <c r="B45" s="2" t="s">
        <v>125</v>
      </c>
      <c r="C45" s="28" t="s">
        <v>78</v>
      </c>
      <c r="D45" s="29">
        <f>F45*9*I24</f>
        <v>12819.096000000001</v>
      </c>
      <c r="E45" s="29">
        <v>12819.096000000001</v>
      </c>
      <c r="F45" s="21">
        <v>0.92</v>
      </c>
    </row>
    <row r="46" spans="1:7" ht="98.25" customHeight="1" x14ac:dyDescent="0.3">
      <c r="A46" s="21">
        <v>16</v>
      </c>
      <c r="B46" s="30" t="s">
        <v>122</v>
      </c>
      <c r="C46" s="24" t="s">
        <v>123</v>
      </c>
      <c r="D46" s="25">
        <f>F46*9*I24</f>
        <v>418.01400000000007</v>
      </c>
      <c r="E46" s="25"/>
      <c r="F46" s="20">
        <v>0.03</v>
      </c>
    </row>
    <row r="47" spans="1:7" ht="22.8" customHeight="1" x14ac:dyDescent="0.3">
      <c r="A47" s="59" t="s">
        <v>46</v>
      </c>
      <c r="B47" s="60"/>
      <c r="C47" s="60"/>
      <c r="D47" s="60"/>
      <c r="E47" s="61"/>
      <c r="F47" s="62"/>
    </row>
    <row r="48" spans="1:7" ht="21" customHeight="1" x14ac:dyDescent="0.3">
      <c r="A48" s="52" t="s">
        <v>47</v>
      </c>
      <c r="B48" s="52"/>
      <c r="C48" s="52"/>
      <c r="D48" s="53">
        <f>F48*12*I50</f>
        <v>15420.071999999998</v>
      </c>
      <c r="E48" s="45">
        <v>15420.071999999998</v>
      </c>
      <c r="F48" s="53">
        <v>0.83</v>
      </c>
    </row>
    <row r="49" spans="1:9" ht="31.2" customHeight="1" x14ac:dyDescent="0.3">
      <c r="A49" s="21">
        <v>1</v>
      </c>
      <c r="B49" s="23" t="s">
        <v>48</v>
      </c>
      <c r="C49" s="21" t="s">
        <v>49</v>
      </c>
      <c r="D49" s="53"/>
      <c r="E49" s="46"/>
      <c r="F49" s="53"/>
    </row>
    <row r="50" spans="1:9" ht="52.8" customHeight="1" x14ac:dyDescent="0.3">
      <c r="A50" s="21">
        <v>2</v>
      </c>
      <c r="B50" s="23" t="s">
        <v>50</v>
      </c>
      <c r="C50" s="21" t="s">
        <v>49</v>
      </c>
      <c r="D50" s="53"/>
      <c r="E50" s="46"/>
      <c r="F50" s="53"/>
      <c r="I50">
        <v>1548.2</v>
      </c>
    </row>
    <row r="51" spans="1:9" ht="33.6" customHeight="1" x14ac:dyDescent="0.3">
      <c r="A51" s="21">
        <v>3</v>
      </c>
      <c r="B51" s="23" t="s">
        <v>68</v>
      </c>
      <c r="C51" s="3" t="s">
        <v>12</v>
      </c>
      <c r="D51" s="53"/>
      <c r="E51" s="46"/>
      <c r="F51" s="53"/>
    </row>
    <row r="52" spans="1:9" ht="29.4" customHeight="1" x14ac:dyDescent="0.3">
      <c r="A52" s="21">
        <v>4</v>
      </c>
      <c r="B52" s="23" t="s">
        <v>51</v>
      </c>
      <c r="C52" s="31" t="s">
        <v>52</v>
      </c>
      <c r="D52" s="53"/>
      <c r="E52" s="47"/>
      <c r="F52" s="53"/>
    </row>
    <row r="53" spans="1:9" ht="28.5" customHeight="1" x14ac:dyDescent="0.3">
      <c r="A53" s="54" t="s">
        <v>53</v>
      </c>
      <c r="B53" s="55"/>
      <c r="C53" s="55"/>
      <c r="D53" s="47">
        <f>F53*12*I50</f>
        <v>18578.400000000001</v>
      </c>
      <c r="E53" s="45">
        <v>18578.400000000001</v>
      </c>
      <c r="F53" s="56">
        <v>1</v>
      </c>
    </row>
    <row r="54" spans="1:9" ht="31.8" customHeight="1" x14ac:dyDescent="0.3">
      <c r="A54" s="22" t="s">
        <v>7</v>
      </c>
      <c r="B54" s="23" t="s">
        <v>54</v>
      </c>
      <c r="C54" s="21" t="s">
        <v>49</v>
      </c>
      <c r="D54" s="53"/>
      <c r="E54" s="46"/>
      <c r="F54" s="57"/>
    </row>
    <row r="55" spans="1:9" ht="46.8" customHeight="1" x14ac:dyDescent="0.3">
      <c r="A55" s="22" t="s">
        <v>10</v>
      </c>
      <c r="B55" s="23" t="s">
        <v>55</v>
      </c>
      <c r="C55" s="21" t="s">
        <v>49</v>
      </c>
      <c r="D55" s="53"/>
      <c r="E55" s="46"/>
      <c r="F55" s="57"/>
    </row>
    <row r="56" spans="1:9" ht="42" customHeight="1" x14ac:dyDescent="0.3">
      <c r="A56" s="22" t="s">
        <v>13</v>
      </c>
      <c r="B56" s="23" t="s">
        <v>56</v>
      </c>
      <c r="C56" s="21" t="s">
        <v>49</v>
      </c>
      <c r="D56" s="53"/>
      <c r="E56" s="46"/>
      <c r="F56" s="57"/>
    </row>
    <row r="57" spans="1:9" ht="44.25" customHeight="1" x14ac:dyDescent="0.3">
      <c r="A57" s="1" t="s">
        <v>15</v>
      </c>
      <c r="B57" s="2" t="s">
        <v>51</v>
      </c>
      <c r="C57" s="19" t="s">
        <v>52</v>
      </c>
      <c r="D57" s="45"/>
      <c r="E57" s="47"/>
      <c r="F57" s="58"/>
    </row>
    <row r="58" spans="1:9" ht="18.600000000000001" customHeight="1" x14ac:dyDescent="0.3">
      <c r="A58" s="52" t="s">
        <v>57</v>
      </c>
      <c r="B58" s="52"/>
      <c r="C58" s="52"/>
      <c r="D58" s="53">
        <f>F58*12*I50</f>
        <v>20993.591999999997</v>
      </c>
      <c r="E58" s="45">
        <v>20993.591999999997</v>
      </c>
      <c r="F58" s="53">
        <v>1.1299999999999999</v>
      </c>
    </row>
    <row r="59" spans="1:9" ht="64.2" customHeight="1" x14ac:dyDescent="0.3">
      <c r="A59" s="21" t="s">
        <v>7</v>
      </c>
      <c r="B59" s="23" t="s">
        <v>58</v>
      </c>
      <c r="C59" s="21" t="s">
        <v>52</v>
      </c>
      <c r="D59" s="53"/>
      <c r="E59" s="46"/>
      <c r="F59" s="53"/>
    </row>
    <row r="60" spans="1:9" ht="54.75" customHeight="1" x14ac:dyDescent="0.3">
      <c r="A60" s="21" t="s">
        <v>10</v>
      </c>
      <c r="B60" s="23" t="s">
        <v>59</v>
      </c>
      <c r="C60" s="21" t="s">
        <v>12</v>
      </c>
      <c r="D60" s="53"/>
      <c r="E60" s="46"/>
      <c r="F60" s="53"/>
    </row>
    <row r="61" spans="1:9" ht="25.5" customHeight="1" x14ac:dyDescent="0.3">
      <c r="A61" s="21" t="s">
        <v>13</v>
      </c>
      <c r="B61" s="23" t="s">
        <v>60</v>
      </c>
      <c r="C61" s="21" t="s">
        <v>12</v>
      </c>
      <c r="D61" s="53"/>
      <c r="E61" s="46"/>
      <c r="F61" s="53"/>
    </row>
    <row r="62" spans="1:9" ht="58.5" customHeight="1" x14ac:dyDescent="0.3">
      <c r="A62" s="21" t="s">
        <v>15</v>
      </c>
      <c r="B62" s="23" t="s">
        <v>61</v>
      </c>
      <c r="C62" s="21" t="s">
        <v>52</v>
      </c>
      <c r="D62" s="53"/>
      <c r="E62" s="47"/>
      <c r="F62" s="53"/>
    </row>
    <row r="63" spans="1:9" ht="19.8" customHeight="1" x14ac:dyDescent="0.3">
      <c r="A63" s="52" t="s">
        <v>62</v>
      </c>
      <c r="B63" s="52"/>
      <c r="C63" s="52"/>
      <c r="D63" s="45">
        <f>F63*12*I50</f>
        <v>45517.08</v>
      </c>
      <c r="E63" s="45">
        <v>45517.08</v>
      </c>
      <c r="F63" s="45">
        <v>2.4500000000000002</v>
      </c>
    </row>
    <row r="64" spans="1:9" ht="14.4" customHeight="1" x14ac:dyDescent="0.3">
      <c r="A64" s="21" t="s">
        <v>7</v>
      </c>
      <c r="B64" s="23" t="s">
        <v>128</v>
      </c>
      <c r="C64" s="21" t="s">
        <v>12</v>
      </c>
      <c r="D64" s="46"/>
      <c r="E64" s="46"/>
      <c r="F64" s="46"/>
    </row>
    <row r="65" spans="1:7" ht="20.399999999999999" customHeight="1" x14ac:dyDescent="0.3">
      <c r="A65" s="21" t="s">
        <v>10</v>
      </c>
      <c r="B65" s="23" t="s">
        <v>63</v>
      </c>
      <c r="C65" s="21" t="s">
        <v>12</v>
      </c>
      <c r="D65" s="46"/>
      <c r="E65" s="46"/>
      <c r="F65" s="46"/>
    </row>
    <row r="66" spans="1:7" ht="31.5" customHeight="1" x14ac:dyDescent="0.3">
      <c r="A66" s="21" t="s">
        <v>13</v>
      </c>
      <c r="B66" s="23" t="s">
        <v>64</v>
      </c>
      <c r="C66" s="21" t="s">
        <v>49</v>
      </c>
      <c r="D66" s="46"/>
      <c r="E66" s="46"/>
      <c r="F66" s="46"/>
    </row>
    <row r="67" spans="1:7" ht="30" customHeight="1" x14ac:dyDescent="0.3">
      <c r="A67" s="21" t="s">
        <v>15</v>
      </c>
      <c r="B67" s="23" t="s">
        <v>65</v>
      </c>
      <c r="C67" s="21" t="s">
        <v>12</v>
      </c>
      <c r="D67" s="46"/>
      <c r="E67" s="46"/>
      <c r="F67" s="46"/>
    </row>
    <row r="68" spans="1:7" ht="30.6" customHeight="1" x14ac:dyDescent="0.3">
      <c r="A68" s="21" t="s">
        <v>17</v>
      </c>
      <c r="B68" s="23" t="s">
        <v>68</v>
      </c>
      <c r="C68" s="3" t="s">
        <v>12</v>
      </c>
      <c r="D68" s="46"/>
      <c r="E68" s="46"/>
      <c r="F68" s="46"/>
    </row>
    <row r="69" spans="1:7" ht="14.4" customHeight="1" x14ac:dyDescent="0.3">
      <c r="A69" s="21" t="s">
        <v>19</v>
      </c>
      <c r="B69" s="23" t="s">
        <v>129</v>
      </c>
      <c r="C69" s="28" t="s">
        <v>12</v>
      </c>
      <c r="D69" s="47"/>
      <c r="E69" s="47"/>
      <c r="F69" s="47"/>
    </row>
    <row r="70" spans="1:7" ht="17.399999999999999" customHeight="1" x14ac:dyDescent="0.3">
      <c r="A70" s="52" t="s">
        <v>66</v>
      </c>
      <c r="B70" s="52"/>
      <c r="C70" s="52"/>
      <c r="D70" s="53">
        <f>F70*12*I50+3.12</f>
        <v>23226.12</v>
      </c>
      <c r="E70" s="45">
        <v>23226.12</v>
      </c>
      <c r="F70" s="53">
        <v>1.25</v>
      </c>
    </row>
    <row r="71" spans="1:7" ht="66" customHeight="1" x14ac:dyDescent="0.3">
      <c r="A71" s="21" t="s">
        <v>7</v>
      </c>
      <c r="B71" s="23" t="s">
        <v>67</v>
      </c>
      <c r="C71" s="23" t="s">
        <v>12</v>
      </c>
      <c r="D71" s="53"/>
      <c r="E71" s="46"/>
      <c r="F71" s="53"/>
    </row>
    <row r="72" spans="1:7" ht="37.799999999999997" customHeight="1" x14ac:dyDescent="0.3">
      <c r="A72" s="21" t="s">
        <v>10</v>
      </c>
      <c r="B72" s="23" t="s">
        <v>68</v>
      </c>
      <c r="C72" s="3" t="s">
        <v>12</v>
      </c>
      <c r="D72" s="53"/>
      <c r="E72" s="46"/>
      <c r="F72" s="53"/>
    </row>
    <row r="73" spans="1:7" ht="16.5" customHeight="1" x14ac:dyDescent="0.3">
      <c r="A73" s="21" t="s">
        <v>13</v>
      </c>
      <c r="B73" s="23" t="s">
        <v>69</v>
      </c>
      <c r="C73" s="21" t="s">
        <v>12</v>
      </c>
      <c r="D73" s="53"/>
      <c r="E73" s="46"/>
      <c r="F73" s="53"/>
    </row>
    <row r="74" spans="1:7" ht="31.8" customHeight="1" thickBot="1" x14ac:dyDescent="0.35">
      <c r="A74" s="21" t="s">
        <v>15</v>
      </c>
      <c r="B74" s="23" t="s">
        <v>70</v>
      </c>
      <c r="C74" s="3" t="s">
        <v>52</v>
      </c>
      <c r="D74" s="53"/>
      <c r="E74" s="48"/>
      <c r="F74" s="53"/>
    </row>
    <row r="75" spans="1:7" x14ac:dyDescent="0.3">
      <c r="A75" s="66" t="s">
        <v>76</v>
      </c>
      <c r="B75" s="67"/>
      <c r="C75" s="67"/>
      <c r="D75" s="67"/>
      <c r="E75" s="68"/>
      <c r="F75" s="68"/>
      <c r="G75" s="69"/>
    </row>
    <row r="76" spans="1:7" ht="16.5" customHeight="1" x14ac:dyDescent="0.3">
      <c r="A76" s="22" t="s">
        <v>7</v>
      </c>
      <c r="B76" s="23" t="s">
        <v>77</v>
      </c>
      <c r="C76" s="21" t="s">
        <v>78</v>
      </c>
      <c r="D76" s="53">
        <f>I81*3*F76+K78</f>
        <v>10914.810000000001</v>
      </c>
      <c r="E76" s="45">
        <v>10914.810000000001</v>
      </c>
      <c r="F76" s="53">
        <v>2.35</v>
      </c>
      <c r="G76" s="70">
        <v>2.35</v>
      </c>
    </row>
    <row r="77" spans="1:7" ht="21" customHeight="1" x14ac:dyDescent="0.3">
      <c r="A77" s="22" t="s">
        <v>10</v>
      </c>
      <c r="B77" s="23" t="s">
        <v>79</v>
      </c>
      <c r="C77" s="21" t="s">
        <v>23</v>
      </c>
      <c r="D77" s="53"/>
      <c r="E77" s="46"/>
      <c r="F77" s="53"/>
      <c r="G77" s="70"/>
    </row>
    <row r="78" spans="1:7" ht="43.5" customHeight="1" x14ac:dyDescent="0.3">
      <c r="A78" s="1" t="s">
        <v>13</v>
      </c>
      <c r="B78" s="2" t="s">
        <v>80</v>
      </c>
      <c r="C78" s="19" t="s">
        <v>78</v>
      </c>
      <c r="D78" s="53"/>
      <c r="E78" s="47"/>
      <c r="F78" s="53"/>
      <c r="G78" s="71"/>
    </row>
    <row r="79" spans="1:7" ht="14.4" customHeight="1" x14ac:dyDescent="0.3">
      <c r="A79" s="73" t="s">
        <v>71</v>
      </c>
      <c r="B79" s="74"/>
      <c r="C79" s="74"/>
      <c r="D79" s="74"/>
      <c r="E79" s="74"/>
      <c r="F79" s="75"/>
    </row>
    <row r="80" spans="1:7" ht="16.5" customHeight="1" x14ac:dyDescent="0.3">
      <c r="A80" s="21" t="s">
        <v>7</v>
      </c>
      <c r="B80" s="23" t="s">
        <v>72</v>
      </c>
      <c r="C80" s="3" t="s">
        <v>73</v>
      </c>
      <c r="D80" s="45">
        <f>F80*12*I81</f>
        <v>44773.944000000003</v>
      </c>
      <c r="E80" s="45">
        <v>44773.944000000003</v>
      </c>
      <c r="F80" s="45">
        <v>2.41</v>
      </c>
    </row>
    <row r="81" spans="1:9" ht="31.8" customHeight="1" thickBot="1" x14ac:dyDescent="0.35">
      <c r="A81" s="21" t="s">
        <v>10</v>
      </c>
      <c r="B81" s="23" t="s">
        <v>74</v>
      </c>
      <c r="C81" s="3" t="s">
        <v>75</v>
      </c>
      <c r="D81" s="48"/>
      <c r="E81" s="48"/>
      <c r="F81" s="48"/>
      <c r="I81">
        <v>1548.2</v>
      </c>
    </row>
    <row r="82" spans="1:9" ht="19.2" customHeight="1" x14ac:dyDescent="0.3">
      <c r="A82" s="76" t="s">
        <v>130</v>
      </c>
      <c r="B82" s="77"/>
      <c r="C82" s="77"/>
      <c r="D82" s="77"/>
      <c r="E82" s="77"/>
      <c r="F82" s="78"/>
    </row>
    <row r="83" spans="1:9" ht="67.5" customHeight="1" x14ac:dyDescent="0.3">
      <c r="A83" s="21" t="s">
        <v>7</v>
      </c>
      <c r="B83" s="23" t="s">
        <v>81</v>
      </c>
      <c r="C83" s="3" t="s">
        <v>82</v>
      </c>
      <c r="D83" s="53">
        <f>I81*12*F83</f>
        <v>80816.039999999994</v>
      </c>
      <c r="E83" s="45">
        <v>80816.039999999994</v>
      </c>
      <c r="F83" s="53">
        <v>4.3499999999999996</v>
      </c>
    </row>
    <row r="84" spans="1:9" ht="30.75" customHeight="1" x14ac:dyDescent="0.3">
      <c r="A84" s="21" t="s">
        <v>10</v>
      </c>
      <c r="B84" s="23" t="s">
        <v>83</v>
      </c>
      <c r="C84" s="3" t="s">
        <v>82</v>
      </c>
      <c r="D84" s="53"/>
      <c r="E84" s="46"/>
      <c r="F84" s="53"/>
    </row>
    <row r="85" spans="1:9" ht="15" customHeight="1" x14ac:dyDescent="0.3">
      <c r="A85" s="53" t="s">
        <v>13</v>
      </c>
      <c r="B85" s="23" t="s">
        <v>84</v>
      </c>
      <c r="C85" s="53" t="s">
        <v>85</v>
      </c>
      <c r="D85" s="53"/>
      <c r="E85" s="46"/>
      <c r="F85" s="53"/>
    </row>
    <row r="86" spans="1:9" ht="35.4" customHeight="1" x14ac:dyDescent="0.3">
      <c r="A86" s="53"/>
      <c r="B86" s="23" t="s">
        <v>86</v>
      </c>
      <c r="C86" s="53"/>
      <c r="D86" s="53"/>
      <c r="E86" s="46"/>
      <c r="F86" s="53"/>
    </row>
    <row r="87" spans="1:9" ht="76.5" customHeight="1" x14ac:dyDescent="0.3">
      <c r="A87" s="53"/>
      <c r="B87" s="72" t="s">
        <v>87</v>
      </c>
      <c r="C87" s="53"/>
      <c r="D87" s="53"/>
      <c r="E87" s="46"/>
      <c r="F87" s="53"/>
    </row>
    <row r="88" spans="1:9" ht="7.2" customHeight="1" x14ac:dyDescent="0.3">
      <c r="A88" s="53"/>
      <c r="B88" s="72"/>
      <c r="C88" s="53"/>
      <c r="D88" s="53"/>
      <c r="E88" s="46"/>
      <c r="F88" s="53"/>
    </row>
    <row r="89" spans="1:9" ht="80.25" customHeight="1" x14ac:dyDescent="0.3">
      <c r="A89" s="53"/>
      <c r="B89" s="23" t="s">
        <v>88</v>
      </c>
      <c r="C89" s="53"/>
      <c r="D89" s="53"/>
      <c r="E89" s="46"/>
      <c r="F89" s="53"/>
    </row>
    <row r="90" spans="1:9" ht="48" customHeight="1" x14ac:dyDescent="0.3">
      <c r="A90" s="53"/>
      <c r="B90" s="23" t="s">
        <v>89</v>
      </c>
      <c r="C90" s="53"/>
      <c r="D90" s="53"/>
      <c r="E90" s="46"/>
      <c r="F90" s="53"/>
    </row>
    <row r="91" spans="1:9" ht="80.400000000000006" customHeight="1" x14ac:dyDescent="0.3">
      <c r="A91" s="21" t="s">
        <v>15</v>
      </c>
      <c r="B91" s="23" t="s">
        <v>90</v>
      </c>
      <c r="C91" s="3" t="s">
        <v>91</v>
      </c>
      <c r="D91" s="53"/>
      <c r="E91" s="46"/>
      <c r="F91" s="53"/>
    </row>
    <row r="92" spans="1:9" ht="53.25" customHeight="1" x14ac:dyDescent="0.3">
      <c r="A92" s="21">
        <v>5</v>
      </c>
      <c r="B92" s="23" t="s">
        <v>110</v>
      </c>
      <c r="C92" s="21" t="s">
        <v>92</v>
      </c>
      <c r="D92" s="53"/>
      <c r="E92" s="46"/>
      <c r="F92" s="53"/>
    </row>
    <row r="93" spans="1:9" ht="81" customHeight="1" x14ac:dyDescent="0.3">
      <c r="A93" s="21">
        <v>6</v>
      </c>
      <c r="B93" s="23" t="s">
        <v>93</v>
      </c>
      <c r="C93" s="21" t="s">
        <v>78</v>
      </c>
      <c r="D93" s="53"/>
      <c r="E93" s="46"/>
      <c r="F93" s="53"/>
    </row>
    <row r="94" spans="1:9" ht="94.5" customHeight="1" x14ac:dyDescent="0.3">
      <c r="A94" s="21">
        <v>7</v>
      </c>
      <c r="B94" s="23" t="s">
        <v>94</v>
      </c>
      <c r="C94" s="21" t="s">
        <v>49</v>
      </c>
      <c r="D94" s="53"/>
      <c r="E94" s="46"/>
      <c r="F94" s="53"/>
    </row>
    <row r="95" spans="1:9" ht="57" customHeight="1" x14ac:dyDescent="0.3">
      <c r="A95" s="21">
        <v>8</v>
      </c>
      <c r="B95" s="23" t="s">
        <v>95</v>
      </c>
      <c r="C95" s="21" t="s">
        <v>96</v>
      </c>
      <c r="D95" s="53"/>
      <c r="E95" s="46"/>
      <c r="F95" s="53"/>
    </row>
    <row r="96" spans="1:9" ht="36" customHeight="1" x14ac:dyDescent="0.3">
      <c r="A96" s="21">
        <v>9</v>
      </c>
      <c r="B96" s="23" t="s">
        <v>97</v>
      </c>
      <c r="C96" s="4" t="s">
        <v>98</v>
      </c>
      <c r="D96" s="53"/>
      <c r="E96" s="46"/>
      <c r="F96" s="53"/>
    </row>
    <row r="97" spans="1:12" ht="42" customHeight="1" x14ac:dyDescent="0.3">
      <c r="A97" s="21">
        <v>10</v>
      </c>
      <c r="B97" s="23" t="s">
        <v>109</v>
      </c>
      <c r="C97" s="4" t="s">
        <v>99</v>
      </c>
      <c r="D97" s="53"/>
      <c r="E97" s="46"/>
      <c r="F97" s="53"/>
    </row>
    <row r="98" spans="1:12" ht="33" customHeight="1" x14ac:dyDescent="0.3">
      <c r="A98" s="21">
        <v>11</v>
      </c>
      <c r="B98" s="23" t="s">
        <v>100</v>
      </c>
      <c r="C98" s="4" t="s">
        <v>101</v>
      </c>
      <c r="D98" s="53"/>
      <c r="E98" s="46"/>
      <c r="F98" s="53"/>
    </row>
    <row r="99" spans="1:12" ht="78.75" hidden="1" customHeight="1" thickBot="1" x14ac:dyDescent="0.35">
      <c r="A99" s="21">
        <v>12</v>
      </c>
      <c r="B99" s="23" t="s">
        <v>102</v>
      </c>
      <c r="C99" s="4" t="s">
        <v>103</v>
      </c>
      <c r="D99" s="53"/>
      <c r="E99" s="46"/>
      <c r="F99" s="53"/>
    </row>
    <row r="100" spans="1:12" ht="14.4" hidden="1" customHeight="1" x14ac:dyDescent="0.3">
      <c r="A100" s="21">
        <v>13</v>
      </c>
      <c r="B100" s="23" t="s">
        <v>104</v>
      </c>
      <c r="C100" s="4" t="s">
        <v>105</v>
      </c>
      <c r="D100" s="53"/>
      <c r="E100" s="46"/>
      <c r="F100" s="53"/>
    </row>
    <row r="101" spans="1:12" ht="24.75" customHeight="1" x14ac:dyDescent="0.3">
      <c r="A101" s="21">
        <v>12</v>
      </c>
      <c r="B101" s="23" t="s">
        <v>106</v>
      </c>
      <c r="C101" s="21" t="s">
        <v>107</v>
      </c>
      <c r="D101" s="53"/>
      <c r="E101" s="47"/>
      <c r="F101" s="53"/>
      <c r="I101">
        <v>1548.2</v>
      </c>
    </row>
    <row r="102" spans="1:12" ht="33" customHeight="1" thickBot="1" x14ac:dyDescent="0.35">
      <c r="A102" s="9"/>
      <c r="B102" s="5" t="s">
        <v>108</v>
      </c>
      <c r="C102" s="6"/>
      <c r="D102" s="38">
        <f>D83+D80+D76+D70+D63+D58+D53+D48+D46+D45+D29+D27+D24+D22+D17</f>
        <v>370642.2</v>
      </c>
      <c r="E102" s="32">
        <v>370642.2</v>
      </c>
      <c r="F102" s="7"/>
    </row>
    <row r="103" spans="1:12" x14ac:dyDescent="0.3">
      <c r="A103" s="10"/>
    </row>
    <row r="104" spans="1:12" x14ac:dyDescent="0.3">
      <c r="A104" s="79"/>
      <c r="B104" s="49"/>
      <c r="C104" s="49"/>
      <c r="D104" s="49"/>
    </row>
    <row r="105" spans="1:12" s="39" customFormat="1" x14ac:dyDescent="0.3">
      <c r="A105" s="80"/>
      <c r="B105" s="50" t="s">
        <v>133</v>
      </c>
      <c r="C105" s="50"/>
      <c r="D105" s="50"/>
    </row>
    <row r="106" spans="1:12" ht="36" x14ac:dyDescent="0.3">
      <c r="A106" s="80"/>
      <c r="B106" s="42" t="s">
        <v>134</v>
      </c>
      <c r="C106" s="42" t="s">
        <v>135</v>
      </c>
      <c r="D106" s="42" t="s">
        <v>136</v>
      </c>
    </row>
    <row r="107" spans="1:12" x14ac:dyDescent="0.3">
      <c r="A107" s="80"/>
      <c r="B107" s="51" t="s">
        <v>137</v>
      </c>
      <c r="C107" s="51"/>
      <c r="D107" s="51"/>
    </row>
    <row r="108" spans="1:12" x14ac:dyDescent="0.3">
      <c r="A108" s="80"/>
      <c r="B108" s="33">
        <v>2347.8000000000002</v>
      </c>
      <c r="C108" s="34">
        <v>2127.62</v>
      </c>
      <c r="D108" s="33">
        <f>SUM(B108-C108)</f>
        <v>220.18000000000029</v>
      </c>
    </row>
    <row r="109" spans="1:12" x14ac:dyDescent="0.3">
      <c r="A109" s="80"/>
      <c r="B109" s="51" t="s">
        <v>138</v>
      </c>
      <c r="C109" s="51"/>
      <c r="D109" s="51"/>
    </row>
    <row r="110" spans="1:12" x14ac:dyDescent="0.3">
      <c r="A110" s="80"/>
      <c r="B110" s="35">
        <v>2148.13</v>
      </c>
      <c r="C110" s="34">
        <v>1942.96</v>
      </c>
      <c r="D110" s="33">
        <f>SUM(B110-C110)</f>
        <v>205.17000000000007</v>
      </c>
      <c r="L110" s="43">
        <f>D102-B114</f>
        <v>0</v>
      </c>
    </row>
    <row r="111" spans="1:12" x14ac:dyDescent="0.3">
      <c r="A111" s="80"/>
      <c r="B111" s="44" t="s">
        <v>139</v>
      </c>
      <c r="C111" s="44"/>
      <c r="D111" s="44"/>
    </row>
    <row r="112" spans="1:12" x14ac:dyDescent="0.3">
      <c r="A112" s="80"/>
      <c r="B112" s="36">
        <v>16294.75</v>
      </c>
      <c r="C112" s="34">
        <v>12918.23</v>
      </c>
      <c r="D112" s="33">
        <f>SUM(B112-C112)</f>
        <v>3376.5200000000004</v>
      </c>
    </row>
    <row r="113" spans="1:4" x14ac:dyDescent="0.3">
      <c r="A113" s="80"/>
      <c r="B113" s="44" t="s">
        <v>140</v>
      </c>
      <c r="C113" s="44"/>
      <c r="D113" s="44"/>
    </row>
    <row r="114" spans="1:4" x14ac:dyDescent="0.3">
      <c r="A114" s="81"/>
      <c r="B114" s="37">
        <v>370642.2</v>
      </c>
      <c r="C114" s="34">
        <v>332165.51</v>
      </c>
      <c r="D114" s="33">
        <f>SUM(B114-C114)</f>
        <v>38476.69</v>
      </c>
    </row>
    <row r="115" spans="1:4" s="39" customFormat="1" x14ac:dyDescent="0.3">
      <c r="A115" s="40" t="s">
        <v>141</v>
      </c>
      <c r="B115" s="41">
        <f>SUM(B114+B112+B110+B108)</f>
        <v>391432.88</v>
      </c>
      <c r="C115" s="41">
        <f t="shared" ref="C115:D115" si="0">SUM(C114+C112+C110+C108)</f>
        <v>349154.32</v>
      </c>
      <c r="D115" s="41">
        <f t="shared" si="0"/>
        <v>42278.560000000005</v>
      </c>
    </row>
  </sheetData>
  <mergeCells count="61">
    <mergeCell ref="D76:D78"/>
    <mergeCell ref="F76:F78"/>
    <mergeCell ref="G76:G78"/>
    <mergeCell ref="C85:C90"/>
    <mergeCell ref="B87:B88"/>
    <mergeCell ref="A79:F79"/>
    <mergeCell ref="D80:D81"/>
    <mergeCell ref="F80:F81"/>
    <mergeCell ref="A82:F82"/>
    <mergeCell ref="D83:D101"/>
    <mergeCell ref="F83:F101"/>
    <mergeCell ref="A85:A90"/>
    <mergeCell ref="A47:F47"/>
    <mergeCell ref="A48:C48"/>
    <mergeCell ref="D48:D52"/>
    <mergeCell ref="F48:F52"/>
    <mergeCell ref="A75:G75"/>
    <mergeCell ref="B4:F4"/>
    <mergeCell ref="A6:D6"/>
    <mergeCell ref="A14:F14"/>
    <mergeCell ref="A16:F16"/>
    <mergeCell ref="D17:D21"/>
    <mergeCell ref="F17:F21"/>
    <mergeCell ref="D24:D26"/>
    <mergeCell ref="F24:F26"/>
    <mergeCell ref="A28:F28"/>
    <mergeCell ref="A29:C29"/>
    <mergeCell ref="D29:D44"/>
    <mergeCell ref="F29:F44"/>
    <mergeCell ref="A38:C38"/>
    <mergeCell ref="F63:F69"/>
    <mergeCell ref="A70:C70"/>
    <mergeCell ref="D70:D74"/>
    <mergeCell ref="F70:F74"/>
    <mergeCell ref="A53:C53"/>
    <mergeCell ref="D53:D57"/>
    <mergeCell ref="F53:F57"/>
    <mergeCell ref="A58:C58"/>
    <mergeCell ref="D58:D62"/>
    <mergeCell ref="F58:F62"/>
    <mergeCell ref="B104:D104"/>
    <mergeCell ref="B105:D105"/>
    <mergeCell ref="B107:D107"/>
    <mergeCell ref="B109:D109"/>
    <mergeCell ref="A104:A114"/>
    <mergeCell ref="B111:D111"/>
    <mergeCell ref="B113:D113"/>
    <mergeCell ref="E17:E21"/>
    <mergeCell ref="E24:E26"/>
    <mergeCell ref="E29:E44"/>
    <mergeCell ref="E48:E52"/>
    <mergeCell ref="E53:E57"/>
    <mergeCell ref="E58:E62"/>
    <mergeCell ref="E63:E69"/>
    <mergeCell ref="E70:E74"/>
    <mergeCell ref="E76:E78"/>
    <mergeCell ref="E80:E81"/>
    <mergeCell ref="E83:E101"/>
    <mergeCell ref="A63:C63"/>
    <mergeCell ref="D63:D69"/>
    <mergeCell ref="A23:F23"/>
  </mergeCells>
  <pageMargins left="0.7" right="0.7" top="0.75" bottom="0.75" header="0.3" footer="0.3"/>
  <pageSetup paperSize="9" scale="90" orientation="portrait" r:id="rId1"/>
  <rowBreaks count="3" manualBreakCount="3">
    <brk id="30" max="4" man="1"/>
    <brk id="53" max="16383" man="1"/>
    <brk id="79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2018-12-20T06:48:04Z</dcterms:created>
  <dcterms:modified xsi:type="dcterms:W3CDTF">2020-03-18T07:36:03Z</dcterms:modified>
</cp:coreProperties>
</file>