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3" sheetId="1" r:id="rId1"/>
  </sheets>
  <definedNames>
    <definedName name="_xlnm.Print_Area" localSheetId="0">'Ломоносова 3'!$A$1:$F$98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B105" i="1"/>
  <c r="D104" i="1"/>
  <c r="D105" i="1" s="1"/>
  <c r="D97" i="1" l="1"/>
  <c r="D96" i="1"/>
  <c r="D95" i="1"/>
  <c r="D74" i="1"/>
  <c r="D70" i="1"/>
  <c r="D67" i="1"/>
  <c r="D61" i="1"/>
  <c r="D55" i="1"/>
  <c r="D50" i="1"/>
  <c r="D46" i="1"/>
  <c r="D29" i="1"/>
  <c r="D27" i="1"/>
  <c r="D24" i="1"/>
  <c r="D17" i="1"/>
  <c r="D44" i="1" l="1"/>
  <c r="H98" i="1"/>
  <c r="D22" i="1"/>
  <c r="D98" i="1" l="1"/>
</calcChain>
</file>

<file path=xl/sharedStrings.xml><?xml version="1.0" encoding="utf-8"?>
<sst xmlns="http://schemas.openxmlformats.org/spreadsheetml/2006/main" count="209" uniqueCount="144">
  <si>
    <t>2 категория</t>
  </si>
  <si>
    <t>Перечень работ и услуг по содержанию и ремонту общего имущества в многоквартирном доме № 3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</si>
  <si>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</si>
  <si>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</si>
  <si>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</si>
  <si>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</si>
  <si>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</si>
  <si>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</si>
  <si>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</si>
  <si>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</si>
  <si>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</si>
  <si>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</si>
  <si>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</si>
  <si>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</si>
  <si>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</si>
  <si>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</si>
  <si>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</si>
  <si>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</si>
  <si>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</si>
  <si>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</si>
  <si>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</si>
  <si>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</si>
  <si>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</si>
  <si>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</si>
  <si>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</si>
  <si>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</si>
  <si>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</si>
  <si>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</si>
  <si>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</si>
  <si>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</si>
  <si>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</si>
  <si>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</si>
  <si>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</si>
  <si>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</si>
  <si>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</si>
  <si>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</si>
  <si>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</si>
  <si>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</si>
  <si>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</si>
  <si>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</si>
  <si>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</si>
  <si>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</si>
  <si>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</si>
  <si>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</si>
  <si>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</si>
  <si>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</si>
  <si>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</si>
  <si>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</si>
  <si>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</si>
  <si>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</si>
  <si>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</si>
  <si>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</si>
  <si>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</si>
  <si>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</si>
  <si>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</si>
  <si>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</si>
  <si>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</si>
  <si>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</si>
  <si>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</si>
  <si>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</si>
  <si>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</si>
  <si>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</si>
  <si>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</si>
  <si>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</si>
  <si>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</si>
  <si>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</si>
  <si>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</si>
  <si>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</si>
  <si>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</si>
  <si>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</si>
  <si>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</si>
  <si>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</si>
  <si>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</si>
  <si>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</si>
  <si>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</si>
  <si>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</si>
  <si>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</si>
  <si>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</si>
  <si>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</si>
  <si>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</si>
  <si>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</si>
  <si>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</si>
  <si>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</si>
  <si>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</si>
  <si>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</si>
  <si>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</si>
  <si>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</si>
  <si>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</si>
  <si>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</si>
  <si>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</si>
  <si>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</si>
  <si>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</si>
  <si>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</si>
  <si>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</si>
  <si>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</si>
  <si>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</si>
  <si>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</si>
  <si>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</si>
  <si>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</si>
  <si>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</si>
  <si>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</si>
  <si>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</si>
  <si>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</si>
  <si>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</si>
  <si>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</si>
  <si>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</si>
  <si>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</si>
  <si>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</si>
  <si>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</si>
  <si>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</si>
  <si>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</si>
  <si>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</si>
  <si>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и покраска цоколя -80 м2</t>
  </si>
  <si>
    <t>апрель-сентябрь</t>
  </si>
  <si>
    <t>Бетоннирование во 2- подъезде лестничной площадки, в 1-подъезде на 3 этаже лестничные площадки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</si>
  <si>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</si>
  <si>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</si>
  <si>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</si>
  <si>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</si>
  <si>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</si>
  <si>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№3 по ул. Ломоносова </t>
    </r>
    <r>
      <rPr>
        <b/>
        <sz val="9"/>
        <color theme="1"/>
        <rFont val="Times New Roman"/>
        <family val="1"/>
        <charset val="204"/>
      </rPr>
      <t xml:space="preserve"> город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</si>
  <si>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</si>
  <si>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</si>
  <si>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2026г-2028г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</si>
  <si>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</si>
  <si>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</si>
  <si>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</si>
  <si>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</si>
  <si>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</si>
  <si>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</si>
  <si>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</si>
  <si>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</si>
  <si>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</si>
  <si>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Бетонирование входа в подъезд №1,2</t>
  </si>
  <si>
    <t>Всего в год руб. за __1107,5_ кв.м.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</si>
  <si>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</si>
  <si>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</si>
  <si>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</si>
  <si>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</si>
  <si>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</si>
  <si>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</si>
  <si>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</si>
  <si>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</si>
  <si>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r>
      <t xml:space="preserve">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</si>
</sst>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22">
    <xf numFmtId="0" fontId="0" fillId="0" borderId="0" xfId="0"/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2" fontId="6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4" fillId="0" borderId="20" xfId="0" applyNumberFormat="1" applyFont="1" applyBorder="1" applyAlignment="1">
      <alignment vertical="center" wrapText="1"/>
    </xf>
    <xf numFmtId="2" fontId="6" fillId="0" borderId="34" xfId="0" applyNumberFormat="1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0" fillId="0" borderId="10" xfId="0" applyFont="1" applyBorder="1"/>
    <xf numFmtId="4" fontId="14" fillId="2" borderId="7" xfId="1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4" fontId="14" fillId="2" borderId="7" xfId="2" applyNumberFormat="1" applyFont="1" applyFill="1" applyBorder="1" applyAlignment="1">
      <alignment horizontal="center" vertical="top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8" fillId="0" borderId="7" xfId="0" applyFont="1" applyBorder="1" applyAlignment="1">
      <alignment horizontal="left"/>
    </xf>
    <xf numFmtId="4" fontId="8" fillId="0" borderId="7" xfId="0" applyNumberFormat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5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16" fillId="0" borderId="21" xfId="0" applyFont="1" applyFill="1" applyBorder="1" applyAlignment="1">
      <alignment horizontal="center" vertical="top" wrapText="1"/>
    </xf>
    <xf numFmtId="0" fontId="16" fillId="0" borderId="37" xfId="0" applyFont="1" applyFill="1" applyBorder="1" applyAlignment="1">
      <alignment horizontal="center" vertical="top" wrapText="1"/>
    </xf>
    <xf numFmtId="0" fontId="16" fillId="0" borderId="38" xfId="0" applyFont="1" applyFill="1" applyBorder="1" applyAlignment="1">
      <alignment horizontal="center" vertical="top" wrapText="1"/>
    </xf>
    <xf numFmtId="0" fontId="14" fillId="2" borderId="14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top" wrapText="1"/>
    </xf>
    <xf numFmtId="0" fontId="14" fillId="2" borderId="39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8" tint="0.79998168889431442"/>
  </sheetPr>
  <dimension ref="A1:K105"/>
  <sheetViews>
    <sheetView tabSelected="1" topLeftCell="A91" workbookViewId="0">
      <selection activeCell="K15" sqref="K15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5" width="12.44140625" style="1" customWidth="1"/>
    <col min="6" max="6" width="0.21875" style="2" customWidth="1"/>
    <col min="7" max="7" width="8.88671875" customWidth="1"/>
    <col min="8" max="8" width="0.21875" customWidth="1"/>
    <col min="9" max="9" width="0.109375" customWidth="1"/>
    <col min="10" max="10" width="9.6640625" customWidth="1"/>
  </cols>
  <sheetData>
    <row r="1" spans="1:9" x14ac:dyDescent="0.3">
      <c r="D1" s="1" t="s">
        <v>0</v>
      </c>
    </row>
    <row r="2" spans="1:9" ht="14.4" customHeight="1" x14ac:dyDescent="0.3">
      <c r="A2" s="81" t="s">
        <v>119</v>
      </c>
      <c r="B2" s="81"/>
      <c r="C2" s="81"/>
      <c r="D2" s="81"/>
      <c r="E2" s="81"/>
      <c r="F2" s="81"/>
    </row>
    <row r="3" spans="1:9" x14ac:dyDescent="0.3">
      <c r="A3" s="82" t="s">
        <v>120</v>
      </c>
      <c r="B3" s="82"/>
      <c r="C3" s="82"/>
      <c r="D3" s="82"/>
      <c r="E3" s="82"/>
      <c r="F3" s="82"/>
    </row>
    <row r="4" spans="1:9" x14ac:dyDescent="0.3">
      <c r="A4" s="82" t="s">
        <v>143</v>
      </c>
      <c r="B4" s="82"/>
      <c r="C4" s="82"/>
      <c r="D4" s="82"/>
      <c r="E4" s="82"/>
      <c r="F4" s="82"/>
    </row>
    <row r="5" spans="1:9" x14ac:dyDescent="0.3">
      <c r="A5" s="45"/>
      <c r="B5" s="46"/>
      <c r="C5" s="46"/>
      <c r="D5" s="46"/>
      <c r="E5" s="46"/>
      <c r="F5"/>
    </row>
    <row r="6" spans="1:9" x14ac:dyDescent="0.3">
      <c r="A6" s="47"/>
      <c r="B6" s="46"/>
      <c r="C6" s="47" t="s">
        <v>121</v>
      </c>
      <c r="D6" s="48">
        <v>1974</v>
      </c>
      <c r="E6" s="48"/>
      <c r="F6"/>
    </row>
    <row r="7" spans="1:9" x14ac:dyDescent="0.3">
      <c r="A7" s="49" t="s">
        <v>122</v>
      </c>
      <c r="B7" s="49"/>
      <c r="C7" s="49"/>
      <c r="D7" s="50" t="s">
        <v>123</v>
      </c>
      <c r="E7" s="50"/>
      <c r="F7" s="49"/>
    </row>
    <row r="8" spans="1:9" x14ac:dyDescent="0.3">
      <c r="A8" s="47"/>
      <c r="B8" s="46"/>
      <c r="C8" s="47" t="s">
        <v>124</v>
      </c>
      <c r="D8" s="48">
        <v>3</v>
      </c>
      <c r="E8" s="48"/>
      <c r="F8"/>
    </row>
    <row r="9" spans="1:9" x14ac:dyDescent="0.3">
      <c r="A9" s="51"/>
      <c r="B9" s="52"/>
      <c r="C9" s="51" t="s">
        <v>125</v>
      </c>
      <c r="D9" s="53">
        <v>2</v>
      </c>
      <c r="E9" s="53"/>
      <c r="F9"/>
    </row>
    <row r="10" spans="1:9" x14ac:dyDescent="0.3">
      <c r="A10" s="51"/>
      <c r="B10" s="52"/>
      <c r="C10" s="51" t="s">
        <v>126</v>
      </c>
      <c r="D10" s="53">
        <v>24</v>
      </c>
      <c r="E10" s="53"/>
      <c r="F10"/>
    </row>
    <row r="11" spans="1:9" x14ac:dyDescent="0.3">
      <c r="A11" s="51"/>
      <c r="B11" s="52"/>
      <c r="C11" s="51" t="s">
        <v>127</v>
      </c>
      <c r="D11" s="53">
        <v>1107.5</v>
      </c>
      <c r="E11" s="53"/>
      <c r="F11"/>
    </row>
    <row r="12" spans="1:9" x14ac:dyDescent="0.3">
      <c r="A12" s="51"/>
      <c r="B12" s="52"/>
      <c r="C12" s="51" t="s">
        <v>128</v>
      </c>
      <c r="D12" s="53">
        <v>91.2</v>
      </c>
      <c r="E12" s="53"/>
      <c r="F12"/>
    </row>
    <row r="13" spans="1:9" ht="15" thickBot="1" x14ac:dyDescent="0.35"/>
    <row r="14" spans="1:9" ht="28.2" hidden="1" customHeight="1" thickBot="1" x14ac:dyDescent="0.35">
      <c r="A14" s="88" t="s">
        <v>1</v>
      </c>
      <c r="B14" s="88"/>
      <c r="C14" s="88"/>
      <c r="D14" s="88"/>
      <c r="E14" s="88"/>
      <c r="F14" s="88"/>
      <c r="I14">
        <v>1107.5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5" t="s">
        <v>135</v>
      </c>
      <c r="E15" s="5" t="s">
        <v>136</v>
      </c>
      <c r="F15" s="4" t="s">
        <v>5</v>
      </c>
    </row>
    <row r="16" spans="1:9" x14ac:dyDescent="0.3">
      <c r="A16" s="83" t="s">
        <v>6</v>
      </c>
      <c r="B16" s="84"/>
      <c r="C16" s="84"/>
      <c r="D16" s="84"/>
      <c r="E16" s="89"/>
      <c r="F16" s="87"/>
    </row>
    <row r="17" spans="1:6" ht="93" customHeight="1" x14ac:dyDescent="0.3">
      <c r="A17" s="6" t="s">
        <v>7</v>
      </c>
      <c r="B17" s="7" t="s">
        <v>8</v>
      </c>
      <c r="C17" s="8" t="s">
        <v>9</v>
      </c>
      <c r="D17" s="90">
        <f>I14*F17*12</f>
        <v>9967.5</v>
      </c>
      <c r="E17" s="90">
        <v>9967.5</v>
      </c>
      <c r="F17" s="93">
        <v>0.75</v>
      </c>
    </row>
    <row r="18" spans="1:6" ht="42.75" customHeight="1" x14ac:dyDescent="0.3">
      <c r="A18" s="6" t="s">
        <v>10</v>
      </c>
      <c r="B18" s="7" t="s">
        <v>11</v>
      </c>
      <c r="C18" s="8" t="s">
        <v>12</v>
      </c>
      <c r="D18" s="91"/>
      <c r="E18" s="91"/>
      <c r="F18" s="93"/>
    </row>
    <row r="19" spans="1:6" ht="30.75" customHeight="1" x14ac:dyDescent="0.3">
      <c r="A19" s="6" t="s">
        <v>13</v>
      </c>
      <c r="B19" s="7" t="s">
        <v>14</v>
      </c>
      <c r="C19" s="8" t="s">
        <v>12</v>
      </c>
      <c r="D19" s="91"/>
      <c r="E19" s="91"/>
      <c r="F19" s="93"/>
    </row>
    <row r="20" spans="1:6" ht="40.5" customHeight="1" x14ac:dyDescent="0.3">
      <c r="A20" s="6" t="s">
        <v>15</v>
      </c>
      <c r="B20" s="7" t="s">
        <v>16</v>
      </c>
      <c r="C20" s="8" t="s">
        <v>12</v>
      </c>
      <c r="D20" s="91"/>
      <c r="E20" s="91"/>
      <c r="F20" s="93"/>
    </row>
    <row r="21" spans="1:6" ht="55.5" customHeight="1" x14ac:dyDescent="0.3">
      <c r="A21" s="6" t="s">
        <v>17</v>
      </c>
      <c r="B21" s="7" t="s">
        <v>18</v>
      </c>
      <c r="C21" s="8" t="s">
        <v>12</v>
      </c>
      <c r="D21" s="92"/>
      <c r="E21" s="92"/>
      <c r="F21" s="93"/>
    </row>
    <row r="22" spans="1:6" ht="32.25" customHeight="1" thickBot="1" x14ac:dyDescent="0.35">
      <c r="A22" s="9" t="s">
        <v>19</v>
      </c>
      <c r="B22" s="10" t="s">
        <v>20</v>
      </c>
      <c r="C22" s="11"/>
      <c r="D22" s="12">
        <f>F22*I14*12</f>
        <v>1329</v>
      </c>
      <c r="E22" s="56">
        <v>1329</v>
      </c>
      <c r="F22" s="13">
        <v>0.1</v>
      </c>
    </row>
    <row r="23" spans="1:6" x14ac:dyDescent="0.3">
      <c r="A23" s="83" t="s">
        <v>21</v>
      </c>
      <c r="B23" s="84"/>
      <c r="C23" s="84"/>
      <c r="D23" s="84"/>
      <c r="E23" s="89"/>
      <c r="F23" s="87"/>
    </row>
    <row r="24" spans="1:6" ht="35.25" customHeight="1" x14ac:dyDescent="0.3">
      <c r="A24" s="6" t="s">
        <v>7</v>
      </c>
      <c r="B24" s="7" t="s">
        <v>22</v>
      </c>
      <c r="C24" s="8" t="s">
        <v>23</v>
      </c>
      <c r="D24" s="94">
        <f>I14*12*F24</f>
        <v>13954.5</v>
      </c>
      <c r="E24" s="90">
        <v>13954.5</v>
      </c>
      <c r="F24" s="93">
        <v>1.05</v>
      </c>
    </row>
    <row r="25" spans="1:6" ht="37.5" customHeight="1" x14ac:dyDescent="0.3">
      <c r="A25" s="6" t="s">
        <v>10</v>
      </c>
      <c r="B25" s="7" t="s">
        <v>24</v>
      </c>
      <c r="C25" s="8" t="s">
        <v>25</v>
      </c>
      <c r="D25" s="94"/>
      <c r="E25" s="91"/>
      <c r="F25" s="93"/>
    </row>
    <row r="26" spans="1:6" ht="78" customHeight="1" x14ac:dyDescent="0.3">
      <c r="A26" s="6" t="s">
        <v>13</v>
      </c>
      <c r="B26" s="7" t="s">
        <v>26</v>
      </c>
      <c r="C26" s="8" t="s">
        <v>25</v>
      </c>
      <c r="D26" s="94"/>
      <c r="E26" s="92"/>
      <c r="F26" s="93"/>
    </row>
    <row r="27" spans="1:6" ht="43.5" customHeight="1" thickBot="1" x14ac:dyDescent="0.35">
      <c r="A27" s="9" t="s">
        <v>15</v>
      </c>
      <c r="B27" s="10" t="s">
        <v>27</v>
      </c>
      <c r="C27" s="14" t="s">
        <v>12</v>
      </c>
      <c r="D27" s="12">
        <f>I14*12*F27</f>
        <v>2790.9</v>
      </c>
      <c r="E27" s="56">
        <v>2790.9</v>
      </c>
      <c r="F27" s="13">
        <v>0.21</v>
      </c>
    </row>
    <row r="28" spans="1:6" x14ac:dyDescent="0.3">
      <c r="A28" s="83" t="s">
        <v>28</v>
      </c>
      <c r="B28" s="84"/>
      <c r="C28" s="84"/>
      <c r="D28" s="95"/>
      <c r="E28" s="96"/>
      <c r="F28" s="87"/>
    </row>
    <row r="29" spans="1:6" x14ac:dyDescent="0.3">
      <c r="A29" s="97" t="s">
        <v>29</v>
      </c>
      <c r="B29" s="98"/>
      <c r="C29" s="99"/>
      <c r="D29" s="90">
        <f>F29*12*I14</f>
        <v>41464.799999999996</v>
      </c>
      <c r="E29" s="90">
        <v>41464.799999999996</v>
      </c>
      <c r="F29" s="100">
        <v>3.12</v>
      </c>
    </row>
    <row r="30" spans="1:6" ht="25.5" customHeight="1" x14ac:dyDescent="0.3">
      <c r="A30" s="6" t="s">
        <v>7</v>
      </c>
      <c r="B30" s="7" t="s">
        <v>30</v>
      </c>
      <c r="C30" s="15" t="s">
        <v>31</v>
      </c>
      <c r="D30" s="91"/>
      <c r="E30" s="91"/>
      <c r="F30" s="100"/>
    </row>
    <row r="31" spans="1:6" ht="41.25" customHeight="1" x14ac:dyDescent="0.3">
      <c r="A31" s="6" t="s">
        <v>10</v>
      </c>
      <c r="B31" s="7" t="s">
        <v>32</v>
      </c>
      <c r="C31" s="15" t="s">
        <v>33</v>
      </c>
      <c r="D31" s="91"/>
      <c r="E31" s="91"/>
      <c r="F31" s="100"/>
    </row>
    <row r="32" spans="1:6" x14ac:dyDescent="0.3">
      <c r="A32" s="6" t="s">
        <v>13</v>
      </c>
      <c r="B32" s="7" t="s">
        <v>34</v>
      </c>
      <c r="C32" s="15" t="s">
        <v>31</v>
      </c>
      <c r="D32" s="91"/>
      <c r="E32" s="91"/>
      <c r="F32" s="100"/>
    </row>
    <row r="33" spans="1:6" ht="25.5" customHeight="1" x14ac:dyDescent="0.3">
      <c r="A33" s="6" t="s">
        <v>15</v>
      </c>
      <c r="B33" s="7" t="s">
        <v>35</v>
      </c>
      <c r="C33" s="15" t="s">
        <v>36</v>
      </c>
      <c r="D33" s="91"/>
      <c r="E33" s="91"/>
      <c r="F33" s="100"/>
    </row>
    <row r="34" spans="1:6" ht="21.75" customHeight="1" x14ac:dyDescent="0.3">
      <c r="A34" s="6" t="s">
        <v>37</v>
      </c>
      <c r="B34" s="7" t="s">
        <v>38</v>
      </c>
      <c r="C34" s="15" t="s">
        <v>39</v>
      </c>
      <c r="D34" s="91"/>
      <c r="E34" s="91"/>
      <c r="F34" s="100"/>
    </row>
    <row r="35" spans="1:6" ht="41.25" customHeight="1" x14ac:dyDescent="0.3">
      <c r="A35" s="6" t="s">
        <v>19</v>
      </c>
      <c r="B35" s="7" t="s">
        <v>40</v>
      </c>
      <c r="C35" s="15" t="s">
        <v>41</v>
      </c>
      <c r="D35" s="91"/>
      <c r="E35" s="91"/>
      <c r="F35" s="100"/>
    </row>
    <row r="36" spans="1:6" x14ac:dyDescent="0.3">
      <c r="A36" s="8">
        <v>8</v>
      </c>
      <c r="B36" s="7" t="s">
        <v>43</v>
      </c>
      <c r="C36" s="15" t="s">
        <v>44</v>
      </c>
      <c r="D36" s="91"/>
      <c r="E36" s="91"/>
      <c r="F36" s="100"/>
    </row>
    <row r="37" spans="1:6" x14ac:dyDescent="0.3">
      <c r="A37" s="102" t="s">
        <v>45</v>
      </c>
      <c r="B37" s="103"/>
      <c r="C37" s="103"/>
      <c r="D37" s="91"/>
      <c r="E37" s="91"/>
      <c r="F37" s="100"/>
    </row>
    <row r="38" spans="1:6" ht="48" customHeight="1" x14ac:dyDescent="0.3">
      <c r="A38" s="6">
        <v>9</v>
      </c>
      <c r="B38" s="7" t="s">
        <v>46</v>
      </c>
      <c r="C38" s="15" t="s">
        <v>47</v>
      </c>
      <c r="D38" s="91"/>
      <c r="E38" s="91"/>
      <c r="F38" s="100"/>
    </row>
    <row r="39" spans="1:6" ht="48.75" customHeight="1" x14ac:dyDescent="0.3">
      <c r="A39" s="6">
        <v>10</v>
      </c>
      <c r="B39" s="7" t="s">
        <v>48</v>
      </c>
      <c r="C39" s="15" t="s">
        <v>47</v>
      </c>
      <c r="D39" s="91"/>
      <c r="E39" s="91"/>
      <c r="F39" s="100"/>
    </row>
    <row r="40" spans="1:6" ht="47.25" customHeight="1" x14ac:dyDescent="0.3">
      <c r="A40" s="6">
        <v>11</v>
      </c>
      <c r="B40" s="7" t="s">
        <v>49</v>
      </c>
      <c r="C40" s="15" t="s">
        <v>31</v>
      </c>
      <c r="D40" s="91"/>
      <c r="E40" s="91"/>
      <c r="F40" s="100"/>
    </row>
    <row r="41" spans="1:6" ht="25.5" customHeight="1" x14ac:dyDescent="0.3">
      <c r="A41" s="6">
        <v>12</v>
      </c>
      <c r="B41" s="7" t="s">
        <v>50</v>
      </c>
      <c r="C41" s="15" t="s">
        <v>31</v>
      </c>
      <c r="D41" s="91"/>
      <c r="E41" s="91"/>
      <c r="F41" s="100"/>
    </row>
    <row r="42" spans="1:6" ht="36.75" customHeight="1" x14ac:dyDescent="0.3">
      <c r="A42" s="6">
        <v>13</v>
      </c>
      <c r="B42" s="7" t="s">
        <v>32</v>
      </c>
      <c r="C42" s="15" t="s">
        <v>51</v>
      </c>
      <c r="D42" s="91"/>
      <c r="E42" s="91"/>
      <c r="F42" s="100"/>
    </row>
    <row r="43" spans="1:6" ht="21.75" customHeight="1" x14ac:dyDescent="0.3">
      <c r="A43" s="6">
        <v>14</v>
      </c>
      <c r="B43" s="10" t="s">
        <v>52</v>
      </c>
      <c r="C43" s="38" t="s">
        <v>31</v>
      </c>
      <c r="D43" s="92"/>
      <c r="E43" s="92"/>
      <c r="F43" s="101"/>
    </row>
    <row r="44" spans="1:6" ht="105.6" customHeight="1" thickBot="1" x14ac:dyDescent="0.35">
      <c r="A44" s="37">
        <v>16</v>
      </c>
      <c r="B44" s="40" t="s">
        <v>117</v>
      </c>
      <c r="C44" s="55" t="s">
        <v>118</v>
      </c>
      <c r="D44" s="17">
        <f>F44*9*I14</f>
        <v>299.02500000000003</v>
      </c>
      <c r="E44" s="55">
        <v>299.02500000000003</v>
      </c>
      <c r="F44" s="36">
        <v>0.03</v>
      </c>
    </row>
    <row r="45" spans="1:6" x14ac:dyDescent="0.3">
      <c r="A45" s="83" t="s">
        <v>53</v>
      </c>
      <c r="B45" s="84"/>
      <c r="C45" s="85"/>
      <c r="D45" s="84"/>
      <c r="E45" s="86"/>
      <c r="F45" s="87"/>
    </row>
    <row r="46" spans="1:6" x14ac:dyDescent="0.3">
      <c r="A46" s="97" t="s">
        <v>54</v>
      </c>
      <c r="B46" s="98"/>
      <c r="C46" s="98"/>
      <c r="D46" s="94">
        <f>I14*12*F46</f>
        <v>11030.699999999999</v>
      </c>
      <c r="E46" s="90">
        <v>11030.699999999999</v>
      </c>
      <c r="F46" s="93">
        <v>0.83</v>
      </c>
    </row>
    <row r="47" spans="1:6" ht="98.25" customHeight="1" x14ac:dyDescent="0.3">
      <c r="A47" s="6" t="s">
        <v>7</v>
      </c>
      <c r="B47" s="7" t="s">
        <v>55</v>
      </c>
      <c r="C47" s="8" t="s">
        <v>56</v>
      </c>
      <c r="D47" s="94"/>
      <c r="E47" s="91"/>
      <c r="F47" s="93"/>
    </row>
    <row r="48" spans="1:6" ht="60.75" customHeight="1" x14ac:dyDescent="0.3">
      <c r="A48" s="6" t="s">
        <v>10</v>
      </c>
      <c r="B48" s="7" t="s">
        <v>57</v>
      </c>
      <c r="C48" s="8" t="s">
        <v>56</v>
      </c>
      <c r="D48" s="94"/>
      <c r="E48" s="91"/>
      <c r="F48" s="93"/>
    </row>
    <row r="49" spans="1:6" ht="21" customHeight="1" thickBot="1" x14ac:dyDescent="0.35">
      <c r="A49" s="9" t="s">
        <v>13</v>
      </c>
      <c r="B49" s="10" t="s">
        <v>58</v>
      </c>
      <c r="C49" s="16" t="s">
        <v>59</v>
      </c>
      <c r="D49" s="90"/>
      <c r="E49" s="91"/>
      <c r="F49" s="104"/>
    </row>
    <row r="50" spans="1:6" x14ac:dyDescent="0.3">
      <c r="A50" s="105" t="s">
        <v>60</v>
      </c>
      <c r="B50" s="106"/>
      <c r="C50" s="106"/>
      <c r="D50" s="107">
        <f>F50*12*I14</f>
        <v>15017.699999999999</v>
      </c>
      <c r="E50" s="90">
        <v>15017.699999999999</v>
      </c>
      <c r="F50" s="108">
        <v>1.1299999999999999</v>
      </c>
    </row>
    <row r="51" spans="1:6" ht="58.5" customHeight="1" x14ac:dyDescent="0.3">
      <c r="A51" s="6" t="s">
        <v>7</v>
      </c>
      <c r="B51" s="7" t="s">
        <v>61</v>
      </c>
      <c r="C51" s="8" t="s">
        <v>59</v>
      </c>
      <c r="D51" s="94"/>
      <c r="E51" s="91"/>
      <c r="F51" s="93"/>
    </row>
    <row r="52" spans="1:6" ht="42" customHeight="1" x14ac:dyDescent="0.3">
      <c r="A52" s="6" t="s">
        <v>10</v>
      </c>
      <c r="B52" s="7" t="s">
        <v>62</v>
      </c>
      <c r="C52" s="8" t="s">
        <v>12</v>
      </c>
      <c r="D52" s="94"/>
      <c r="E52" s="91"/>
      <c r="F52" s="93"/>
    </row>
    <row r="53" spans="1:6" ht="44.25" customHeight="1" x14ac:dyDescent="0.3">
      <c r="A53" s="6" t="s">
        <v>13</v>
      </c>
      <c r="B53" s="7" t="s">
        <v>63</v>
      </c>
      <c r="C53" s="8" t="s">
        <v>12</v>
      </c>
      <c r="D53" s="94"/>
      <c r="E53" s="91"/>
      <c r="F53" s="93"/>
    </row>
    <row r="54" spans="1:6" ht="40.799999999999997" customHeight="1" thickBot="1" x14ac:dyDescent="0.35">
      <c r="A54" s="9" t="s">
        <v>15</v>
      </c>
      <c r="B54" s="10" t="s">
        <v>64</v>
      </c>
      <c r="C54" s="14" t="s">
        <v>59</v>
      </c>
      <c r="D54" s="90"/>
      <c r="E54" s="92"/>
      <c r="F54" s="104"/>
    </row>
    <row r="55" spans="1:6" x14ac:dyDescent="0.3">
      <c r="A55" s="105" t="s">
        <v>65</v>
      </c>
      <c r="B55" s="106"/>
      <c r="C55" s="106"/>
      <c r="D55" s="114">
        <f>F55*12*I14</f>
        <v>32560.500000000004</v>
      </c>
      <c r="E55" s="91">
        <v>32560.500000000004</v>
      </c>
      <c r="F55" s="109">
        <v>2.4500000000000002</v>
      </c>
    </row>
    <row r="56" spans="1:6" ht="54.75" customHeight="1" x14ac:dyDescent="0.3">
      <c r="A56" s="6" t="s">
        <v>7</v>
      </c>
      <c r="B56" s="7" t="s">
        <v>66</v>
      </c>
      <c r="C56" s="8" t="s">
        <v>12</v>
      </c>
      <c r="D56" s="91"/>
      <c r="E56" s="91"/>
      <c r="F56" s="110"/>
    </row>
    <row r="57" spans="1:6" ht="25.5" customHeight="1" x14ac:dyDescent="0.3">
      <c r="A57" s="6" t="s">
        <v>10</v>
      </c>
      <c r="B57" s="7" t="s">
        <v>67</v>
      </c>
      <c r="C57" s="8" t="s">
        <v>12</v>
      </c>
      <c r="D57" s="91"/>
      <c r="E57" s="91"/>
      <c r="F57" s="110"/>
    </row>
    <row r="58" spans="1:6" ht="58.5" customHeight="1" x14ac:dyDescent="0.3">
      <c r="A58" s="6" t="s">
        <v>13</v>
      </c>
      <c r="B58" s="7" t="s">
        <v>68</v>
      </c>
      <c r="C58" s="8" t="s">
        <v>56</v>
      </c>
      <c r="D58" s="91"/>
      <c r="E58" s="91"/>
      <c r="F58" s="110"/>
    </row>
    <row r="59" spans="1:6" ht="32.25" customHeight="1" x14ac:dyDescent="0.3">
      <c r="A59" s="9" t="s">
        <v>15</v>
      </c>
      <c r="B59" s="10" t="s">
        <v>69</v>
      </c>
      <c r="C59" s="14" t="s">
        <v>12</v>
      </c>
      <c r="D59" s="91"/>
      <c r="E59" s="91"/>
      <c r="F59" s="110"/>
    </row>
    <row r="60" spans="1:6" ht="21.6" customHeight="1" thickBot="1" x14ac:dyDescent="0.35">
      <c r="A60" s="8">
        <v>5</v>
      </c>
      <c r="B60" s="7" t="s">
        <v>70</v>
      </c>
      <c r="C60" s="15" t="s">
        <v>12</v>
      </c>
      <c r="D60" s="112"/>
      <c r="E60" s="92"/>
      <c r="F60" s="17"/>
    </row>
    <row r="61" spans="1:6" x14ac:dyDescent="0.3">
      <c r="A61" s="105" t="s">
        <v>71</v>
      </c>
      <c r="B61" s="106"/>
      <c r="C61" s="106"/>
      <c r="D61" s="107">
        <f>F61*12*I14</f>
        <v>16612.5</v>
      </c>
      <c r="E61" s="90">
        <v>16612.5</v>
      </c>
      <c r="F61" s="113">
        <v>1.25</v>
      </c>
    </row>
    <row r="62" spans="1:6" ht="71.25" customHeight="1" x14ac:dyDescent="0.3">
      <c r="A62" s="6" t="s">
        <v>7</v>
      </c>
      <c r="B62" s="7" t="s">
        <v>72</v>
      </c>
      <c r="C62" s="7" t="s">
        <v>12</v>
      </c>
      <c r="D62" s="94"/>
      <c r="E62" s="91"/>
      <c r="F62" s="93"/>
    </row>
    <row r="63" spans="1:6" ht="31.5" customHeight="1" x14ac:dyDescent="0.3">
      <c r="A63" s="6" t="s">
        <v>10</v>
      </c>
      <c r="B63" s="7" t="s">
        <v>73</v>
      </c>
      <c r="C63" s="18" t="s">
        <v>12</v>
      </c>
      <c r="D63" s="94"/>
      <c r="E63" s="91"/>
      <c r="F63" s="93"/>
    </row>
    <row r="64" spans="1:6" ht="82.5" customHeight="1" x14ac:dyDescent="0.3">
      <c r="A64" s="6" t="s">
        <v>13</v>
      </c>
      <c r="B64" s="7" t="s">
        <v>74</v>
      </c>
      <c r="C64" s="8" t="s">
        <v>12</v>
      </c>
      <c r="D64" s="94"/>
      <c r="E64" s="91"/>
      <c r="F64" s="93"/>
    </row>
    <row r="65" spans="1:6" ht="41.25" customHeight="1" thickBot="1" x14ac:dyDescent="0.35">
      <c r="A65" s="9" t="s">
        <v>15</v>
      </c>
      <c r="B65" s="10" t="s">
        <v>75</v>
      </c>
      <c r="C65" s="19" t="s">
        <v>59</v>
      </c>
      <c r="D65" s="90"/>
      <c r="E65" s="112"/>
      <c r="F65" s="104"/>
    </row>
    <row r="66" spans="1:6" x14ac:dyDescent="0.3">
      <c r="A66" s="105" t="s">
        <v>76</v>
      </c>
      <c r="B66" s="106"/>
      <c r="C66" s="106"/>
      <c r="D66" s="106"/>
      <c r="E66" s="115"/>
      <c r="F66" s="116"/>
    </row>
    <row r="67" spans="1:6" ht="71.25" customHeight="1" x14ac:dyDescent="0.3">
      <c r="A67" s="6" t="s">
        <v>7</v>
      </c>
      <c r="B67" s="7" t="s">
        <v>77</v>
      </c>
      <c r="C67" s="18" t="s">
        <v>78</v>
      </c>
      <c r="D67" s="90">
        <f>F67*12*I14</f>
        <v>32028.9</v>
      </c>
      <c r="E67" s="90">
        <v>32028.9</v>
      </c>
      <c r="F67" s="93">
        <v>2.41</v>
      </c>
    </row>
    <row r="68" spans="1:6" ht="34.5" customHeight="1" thickBot="1" x14ac:dyDescent="0.35">
      <c r="A68" s="9" t="s">
        <v>10</v>
      </c>
      <c r="B68" s="10" t="s">
        <v>79</v>
      </c>
      <c r="C68" s="19" t="s">
        <v>80</v>
      </c>
      <c r="D68" s="112"/>
      <c r="E68" s="112"/>
      <c r="F68" s="104"/>
    </row>
    <row r="69" spans="1:6" x14ac:dyDescent="0.3">
      <c r="A69" s="105" t="s">
        <v>129</v>
      </c>
      <c r="B69" s="106"/>
      <c r="C69" s="106"/>
      <c r="D69" s="106"/>
      <c r="E69" s="115"/>
      <c r="F69" s="116"/>
    </row>
    <row r="70" spans="1:6" ht="16.5" customHeight="1" x14ac:dyDescent="0.3">
      <c r="A70" s="41" t="s">
        <v>7</v>
      </c>
      <c r="B70" s="43" t="s">
        <v>130</v>
      </c>
      <c r="C70" s="42" t="s">
        <v>42</v>
      </c>
      <c r="D70" s="120">
        <f>F70*3*I14</f>
        <v>7807.8750000000009</v>
      </c>
      <c r="E70" s="109">
        <v>7807.8750000000009</v>
      </c>
      <c r="F70" s="93">
        <v>2.35</v>
      </c>
    </row>
    <row r="71" spans="1:6" ht="21" customHeight="1" x14ac:dyDescent="0.3">
      <c r="A71" s="41" t="s">
        <v>10</v>
      </c>
      <c r="B71" s="43" t="s">
        <v>131</v>
      </c>
      <c r="C71" s="42" t="s">
        <v>23</v>
      </c>
      <c r="D71" s="120"/>
      <c r="E71" s="110"/>
      <c r="F71" s="93"/>
    </row>
    <row r="72" spans="1:6" ht="43.5" customHeight="1" thickBot="1" x14ac:dyDescent="0.35">
      <c r="A72" s="9" t="s">
        <v>13</v>
      </c>
      <c r="B72" s="10" t="s">
        <v>132</v>
      </c>
      <c r="C72" s="44" t="s">
        <v>42</v>
      </c>
      <c r="D72" s="109"/>
      <c r="E72" s="111"/>
      <c r="F72" s="104"/>
    </row>
    <row r="73" spans="1:6" ht="15" customHeight="1" x14ac:dyDescent="0.3">
      <c r="A73" s="105" t="s">
        <v>81</v>
      </c>
      <c r="B73" s="106"/>
      <c r="C73" s="106"/>
      <c r="D73" s="106"/>
      <c r="E73" s="115"/>
      <c r="F73" s="116"/>
    </row>
    <row r="74" spans="1:6" ht="78.75" customHeight="1" x14ac:dyDescent="0.3">
      <c r="A74" s="6" t="s">
        <v>7</v>
      </c>
      <c r="B74" s="7" t="s">
        <v>82</v>
      </c>
      <c r="C74" s="18" t="s">
        <v>83</v>
      </c>
      <c r="D74" s="90">
        <f>F74*12*I14</f>
        <v>51166.5</v>
      </c>
      <c r="E74" s="90">
        <v>51166.5</v>
      </c>
      <c r="F74" s="104">
        <v>3.85</v>
      </c>
    </row>
    <row r="75" spans="1:6" ht="70.5" customHeight="1" x14ac:dyDescent="0.3">
      <c r="A75" s="6" t="s">
        <v>10</v>
      </c>
      <c r="B75" s="7" t="s">
        <v>84</v>
      </c>
      <c r="C75" s="18" t="s">
        <v>83</v>
      </c>
      <c r="D75" s="91"/>
      <c r="E75" s="91"/>
      <c r="F75" s="117"/>
    </row>
    <row r="76" spans="1:6" ht="67.5" customHeight="1" x14ac:dyDescent="0.3">
      <c r="A76" s="119" t="s">
        <v>13</v>
      </c>
      <c r="B76" s="7" t="s">
        <v>85</v>
      </c>
      <c r="C76" s="120" t="s">
        <v>86</v>
      </c>
      <c r="D76" s="91"/>
      <c r="E76" s="91"/>
      <c r="F76" s="117"/>
    </row>
    <row r="77" spans="1:6" ht="30.75" customHeight="1" x14ac:dyDescent="0.3">
      <c r="A77" s="119"/>
      <c r="B77" s="7" t="s">
        <v>87</v>
      </c>
      <c r="C77" s="120"/>
      <c r="D77" s="91"/>
      <c r="E77" s="91"/>
      <c r="F77" s="117"/>
    </row>
    <row r="78" spans="1:6" ht="15" customHeight="1" x14ac:dyDescent="0.3">
      <c r="A78" s="119"/>
      <c r="B78" s="121" t="s">
        <v>88</v>
      </c>
      <c r="C78" s="120"/>
      <c r="D78" s="91"/>
      <c r="E78" s="91"/>
      <c r="F78" s="117"/>
    </row>
    <row r="79" spans="1:6" ht="69.75" customHeight="1" x14ac:dyDescent="0.3">
      <c r="A79" s="119"/>
      <c r="B79" s="121"/>
      <c r="C79" s="120"/>
      <c r="D79" s="91"/>
      <c r="E79" s="91"/>
      <c r="F79" s="117"/>
    </row>
    <row r="80" spans="1:6" ht="76.5" customHeight="1" x14ac:dyDescent="0.3">
      <c r="A80" s="119"/>
      <c r="B80" s="7" t="s">
        <v>89</v>
      </c>
      <c r="C80" s="120"/>
      <c r="D80" s="91"/>
      <c r="E80" s="91"/>
      <c r="F80" s="117"/>
    </row>
    <row r="81" spans="1:9" ht="54.75" customHeight="1" x14ac:dyDescent="0.3">
      <c r="A81" s="119"/>
      <c r="B81" s="7" t="s">
        <v>90</v>
      </c>
      <c r="C81" s="120"/>
      <c r="D81" s="91"/>
      <c r="E81" s="91"/>
      <c r="F81" s="117"/>
    </row>
    <row r="82" spans="1:9" ht="80.25" customHeight="1" x14ac:dyDescent="0.3">
      <c r="A82" s="6" t="s">
        <v>15</v>
      </c>
      <c r="B82" s="7" t="s">
        <v>91</v>
      </c>
      <c r="C82" s="18" t="s">
        <v>92</v>
      </c>
      <c r="D82" s="91"/>
      <c r="E82" s="91"/>
      <c r="F82" s="117"/>
    </row>
    <row r="83" spans="1:9" ht="48" customHeight="1" x14ac:dyDescent="0.3">
      <c r="A83" s="6">
        <v>5</v>
      </c>
      <c r="B83" s="39" t="s">
        <v>116</v>
      </c>
      <c r="C83" s="8" t="s">
        <v>93</v>
      </c>
      <c r="D83" s="91"/>
      <c r="E83" s="91"/>
      <c r="F83" s="117"/>
    </row>
    <row r="84" spans="1:9" ht="71.25" customHeight="1" x14ac:dyDescent="0.3">
      <c r="A84" s="6">
        <v>6</v>
      </c>
      <c r="B84" s="7" t="s">
        <v>94</v>
      </c>
      <c r="C84" s="8" t="s">
        <v>42</v>
      </c>
      <c r="D84" s="91"/>
      <c r="E84" s="91"/>
      <c r="F84" s="117"/>
    </row>
    <row r="85" spans="1:9" ht="53.25" customHeight="1" x14ac:dyDescent="0.3">
      <c r="A85" s="6">
        <v>7</v>
      </c>
      <c r="B85" s="7" t="s">
        <v>95</v>
      </c>
      <c r="C85" s="8" t="s">
        <v>56</v>
      </c>
      <c r="D85" s="91"/>
      <c r="E85" s="91"/>
      <c r="F85" s="117"/>
    </row>
    <row r="86" spans="1:9" ht="81" customHeight="1" x14ac:dyDescent="0.3">
      <c r="A86" s="6">
        <v>8</v>
      </c>
      <c r="B86" s="7" t="s">
        <v>96</v>
      </c>
      <c r="C86" s="8" t="s">
        <v>97</v>
      </c>
      <c r="D86" s="91"/>
      <c r="E86" s="91"/>
      <c r="F86" s="117"/>
    </row>
    <row r="87" spans="1:9" ht="94.5" customHeight="1" x14ac:dyDescent="0.3">
      <c r="A87" s="20">
        <v>9</v>
      </c>
      <c r="B87" s="7" t="s">
        <v>98</v>
      </c>
      <c r="C87" s="21" t="s">
        <v>99</v>
      </c>
      <c r="D87" s="91"/>
      <c r="E87" s="91"/>
      <c r="F87" s="117"/>
    </row>
    <row r="88" spans="1:9" ht="57" customHeight="1" x14ac:dyDescent="0.3">
      <c r="A88" s="20">
        <v>10</v>
      </c>
      <c r="B88" s="39" t="s">
        <v>115</v>
      </c>
      <c r="C88" s="21" t="s">
        <v>100</v>
      </c>
      <c r="D88" s="91"/>
      <c r="E88" s="91"/>
      <c r="F88" s="117"/>
    </row>
    <row r="89" spans="1:9" ht="36" customHeight="1" x14ac:dyDescent="0.3">
      <c r="A89" s="20">
        <v>11</v>
      </c>
      <c r="B89" s="7" t="s">
        <v>101</v>
      </c>
      <c r="C89" s="21" t="s">
        <v>102</v>
      </c>
      <c r="D89" s="91"/>
      <c r="E89" s="91"/>
      <c r="F89" s="117"/>
    </row>
    <row r="90" spans="1:9" ht="42" customHeight="1" x14ac:dyDescent="0.3">
      <c r="A90" s="20">
        <v>12</v>
      </c>
      <c r="B90" s="7" t="s">
        <v>103</v>
      </c>
      <c r="C90" s="21" t="s">
        <v>104</v>
      </c>
      <c r="D90" s="91"/>
      <c r="E90" s="91"/>
      <c r="F90" s="117"/>
    </row>
    <row r="91" spans="1:9" ht="103.5" customHeight="1" thickBot="1" x14ac:dyDescent="0.35">
      <c r="A91" s="20">
        <v>13</v>
      </c>
      <c r="B91" s="7" t="s">
        <v>105</v>
      </c>
      <c r="C91" s="21" t="s">
        <v>106</v>
      </c>
      <c r="D91" s="91"/>
      <c r="E91" s="91"/>
      <c r="F91" s="117"/>
    </row>
    <row r="92" spans="1:9" ht="78.75" hidden="1" customHeight="1" thickBot="1" x14ac:dyDescent="0.35">
      <c r="A92" s="9" t="s">
        <v>107</v>
      </c>
      <c r="B92" s="10" t="s">
        <v>108</v>
      </c>
      <c r="C92" s="14" t="s">
        <v>109</v>
      </c>
      <c r="D92" s="112"/>
      <c r="E92" s="57"/>
      <c r="F92" s="118"/>
    </row>
    <row r="93" spans="1:9" x14ac:dyDescent="0.3">
      <c r="A93" s="105" t="s">
        <v>110</v>
      </c>
      <c r="B93" s="106"/>
      <c r="C93" s="106"/>
      <c r="D93" s="106"/>
      <c r="E93" s="115"/>
      <c r="F93" s="116"/>
    </row>
    <row r="94" spans="1:9" hidden="1" x14ac:dyDescent="0.3">
      <c r="A94" s="6" t="s">
        <v>111</v>
      </c>
      <c r="B94" s="22"/>
      <c r="C94" s="23"/>
      <c r="D94" s="24"/>
      <c r="E94" s="58"/>
      <c r="F94" s="25"/>
    </row>
    <row r="95" spans="1:9" x14ac:dyDescent="0.3">
      <c r="A95" s="26">
        <v>1</v>
      </c>
      <c r="B95" s="10" t="s">
        <v>112</v>
      </c>
      <c r="C95" s="27" t="s">
        <v>113</v>
      </c>
      <c r="D95" s="28">
        <f>F95*12*I96</f>
        <v>13954.500000000002</v>
      </c>
      <c r="E95" s="28">
        <v>13954.500000000002</v>
      </c>
      <c r="F95" s="27">
        <v>1.05</v>
      </c>
    </row>
    <row r="96" spans="1:9" x14ac:dyDescent="0.3">
      <c r="A96" s="26">
        <v>2</v>
      </c>
      <c r="B96" s="54" t="s">
        <v>133</v>
      </c>
      <c r="C96" s="27" t="s">
        <v>113</v>
      </c>
      <c r="D96" s="28">
        <f>F96*12*I96</f>
        <v>26447.1</v>
      </c>
      <c r="E96" s="28">
        <v>26447.1</v>
      </c>
      <c r="F96" s="27">
        <v>1.99</v>
      </c>
      <c r="H96">
        <v>1108.0999999999999</v>
      </c>
      <c r="I96">
        <v>1107.5</v>
      </c>
    </row>
    <row r="97" spans="1:11" ht="39.6" x14ac:dyDescent="0.3">
      <c r="A97" s="26">
        <v>3</v>
      </c>
      <c r="B97" s="7" t="s">
        <v>114</v>
      </c>
      <c r="C97" s="27" t="s">
        <v>113</v>
      </c>
      <c r="D97" s="28">
        <f>F97*12*I96</f>
        <v>12758.4</v>
      </c>
      <c r="E97" s="28">
        <v>12758.4</v>
      </c>
      <c r="F97" s="27">
        <v>0.96</v>
      </c>
    </row>
    <row r="98" spans="1:11" ht="33" customHeight="1" thickBot="1" x14ac:dyDescent="0.35">
      <c r="A98" s="29"/>
      <c r="B98" s="30" t="s">
        <v>134</v>
      </c>
      <c r="C98" s="31"/>
      <c r="D98" s="32">
        <f>D97+D96+D95+D74+D70+D67+D61+D55+D50+D46+D44+D29+D27+D24+D22+D17</f>
        <v>289190.40000000002</v>
      </c>
      <c r="E98" s="59">
        <v>289190.40000000002</v>
      </c>
      <c r="F98" s="33"/>
      <c r="H98">
        <f>12*4*H96</f>
        <v>53188.799999999996</v>
      </c>
      <c r="K98" s="34"/>
    </row>
    <row r="99" spans="1:11" x14ac:dyDescent="0.3">
      <c r="A99" s="35"/>
      <c r="K99" s="34"/>
    </row>
    <row r="100" spans="1:11" x14ac:dyDescent="0.3">
      <c r="A100" s="70"/>
      <c r="B100" s="73"/>
      <c r="C100" s="73"/>
      <c r="D100" s="74"/>
    </row>
    <row r="101" spans="1:11" s="67" customFormat="1" x14ac:dyDescent="0.3">
      <c r="A101" s="71"/>
      <c r="B101" s="75" t="s">
        <v>137</v>
      </c>
      <c r="C101" s="76"/>
      <c r="D101" s="77"/>
      <c r="E101" s="65"/>
      <c r="F101" s="66"/>
    </row>
    <row r="102" spans="1:11" ht="36" x14ac:dyDescent="0.3">
      <c r="A102" s="72"/>
      <c r="B102" s="60" t="s">
        <v>138</v>
      </c>
      <c r="C102" s="60" t="s">
        <v>139</v>
      </c>
      <c r="D102" s="60" t="s">
        <v>140</v>
      </c>
    </row>
    <row r="103" spans="1:11" x14ac:dyDescent="0.3">
      <c r="A103" s="61"/>
      <c r="B103" s="78" t="s">
        <v>141</v>
      </c>
      <c r="C103" s="79"/>
      <c r="D103" s="80"/>
    </row>
    <row r="104" spans="1:11" x14ac:dyDescent="0.3">
      <c r="A104" s="61"/>
      <c r="B104" s="62">
        <v>289190.40000000002</v>
      </c>
      <c r="C104" s="63">
        <v>296200.95</v>
      </c>
      <c r="D104" s="64">
        <f>SUM(B104-C104)</f>
        <v>-7010.5499999999884</v>
      </c>
    </row>
    <row r="105" spans="1:11" s="67" customFormat="1" x14ac:dyDescent="0.3">
      <c r="A105" s="68" t="s">
        <v>142</v>
      </c>
      <c r="B105" s="69">
        <f>SUM(B104)</f>
        <v>289190.40000000002</v>
      </c>
      <c r="C105" s="69">
        <f t="shared" ref="C105:D105" si="0">SUM(C104)</f>
        <v>296200.95</v>
      </c>
      <c r="D105" s="69">
        <f t="shared" si="0"/>
        <v>-7010.5499999999884</v>
      </c>
      <c r="E105" s="65"/>
      <c r="F105" s="66"/>
    </row>
  </sheetData>
  <mergeCells count="55">
    <mergeCell ref="E17:E21"/>
    <mergeCell ref="E24:E26"/>
    <mergeCell ref="E29:E43"/>
    <mergeCell ref="E46:E49"/>
    <mergeCell ref="A93:F93"/>
    <mergeCell ref="A66:F66"/>
    <mergeCell ref="D67:D68"/>
    <mergeCell ref="F67:F68"/>
    <mergeCell ref="A73:F73"/>
    <mergeCell ref="D74:D92"/>
    <mergeCell ref="F74:F92"/>
    <mergeCell ref="A76:A81"/>
    <mergeCell ref="C76:C81"/>
    <mergeCell ref="B78:B79"/>
    <mergeCell ref="A69:F69"/>
    <mergeCell ref="D70:D72"/>
    <mergeCell ref="E74:E91"/>
    <mergeCell ref="E70:E72"/>
    <mergeCell ref="E67:E68"/>
    <mergeCell ref="A55:C55"/>
    <mergeCell ref="F55:F59"/>
    <mergeCell ref="A61:C61"/>
    <mergeCell ref="D61:D65"/>
    <mergeCell ref="F61:F65"/>
    <mergeCell ref="E61:E65"/>
    <mergeCell ref="D55:D60"/>
    <mergeCell ref="E55:E60"/>
    <mergeCell ref="A50:C50"/>
    <mergeCell ref="D50:D54"/>
    <mergeCell ref="F50:F54"/>
    <mergeCell ref="E50:E54"/>
    <mergeCell ref="F70:F72"/>
    <mergeCell ref="A29:C29"/>
    <mergeCell ref="D29:D43"/>
    <mergeCell ref="F29:F43"/>
    <mergeCell ref="A37:C37"/>
    <mergeCell ref="A46:C46"/>
    <mergeCell ref="D46:D49"/>
    <mergeCell ref="F46:F49"/>
    <mergeCell ref="A100:A102"/>
    <mergeCell ref="B100:D100"/>
    <mergeCell ref="B101:D101"/>
    <mergeCell ref="B103:D103"/>
    <mergeCell ref="A2:F2"/>
    <mergeCell ref="A3:F3"/>
    <mergeCell ref="A4:F4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</mergeCells>
  <pageMargins left="0.7" right="0.7" top="0.75" bottom="0.75" header="0.3" footer="0.3"/>
  <pageSetup paperSize="9" scale="93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3</vt:lpstr>
      <vt:lpstr>'Ломоносова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2018-12-12T05:06:10Z</dcterms:created>
  <dcterms:modified xsi:type="dcterms:W3CDTF">2020-03-18T07:13:37Z</dcterms:modified>
</cp:coreProperties>
</file>