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Южный 6" sheetId="1" r:id="rId1"/>
  </sheets>
  <definedNames>
    <definedName name="_xlnm.Print_Area" localSheetId="0">'Южный 6'!$A$1:$F$103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101" i="1"/>
  <c r="D76" i="1"/>
  <c r="D30" i="1"/>
  <c r="I15" i="1"/>
  <c r="C116" i="1"/>
  <c r="B116" i="1"/>
  <c r="D115" i="1"/>
  <c r="D116" i="1" s="1"/>
  <c r="D113" i="1"/>
  <c r="D111" i="1"/>
  <c r="D109" i="1"/>
  <c r="L15" i="1" l="1"/>
  <c r="J10" i="1"/>
  <c r="D67" i="1" l="1"/>
  <c r="D56" i="1"/>
  <c r="D47" i="1"/>
  <c r="D80" i="1"/>
  <c r="D73" i="1"/>
  <c r="D61" i="1"/>
  <c r="D51" i="1"/>
  <c r="D28" i="1"/>
  <c r="D23" i="1"/>
  <c r="D25" i="1"/>
  <c r="D18" i="1"/>
  <c r="D45" i="1"/>
</calcChain>
</file>

<file path=xl/sharedStrings.xml><?xml version="1.0" encoding="utf-8"?>
<sst xmlns="http://schemas.openxmlformats.org/spreadsheetml/2006/main" count="224" uniqueCount="151">
  <si>
    <t>1 категория</t>
  </si>
  <si>
    <t>Перечень работ и услуг по содержанию и ремонту общего имущества в многоквартирном доме № 6 по м-р. Южный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</si>
  <si>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</si>
  <si>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</si>
  <si>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</si>
  <si>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</si>
  <si>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</si>
  <si>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</si>
  <si>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</si>
  <si>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</si>
  <si>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</si>
  <si>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</si>
  <si>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</si>
  <si>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</si>
  <si>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</si>
  <si>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</si>
  <si>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</si>
  <si>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</si>
  <si>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</si>
  <si>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</si>
  <si>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</si>
  <si>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</si>
  <si>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</si>
  <si>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</si>
  <si>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</si>
  <si>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</si>
  <si>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</si>
  <si>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</si>
  <si>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</si>
  <si>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</si>
  <si>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</si>
  <si>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</si>
  <si>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</si>
  <si>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</si>
  <si>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</si>
  <si>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</si>
  <si>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</si>
  <si>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</si>
  <si>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</si>
  <si>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</si>
  <si>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</si>
  <si>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</si>
  <si>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</si>
  <si>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</si>
  <si>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</si>
  <si>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</si>
  <si>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</si>
  <si>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</si>
  <si>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</si>
  <si>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</si>
  <si>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</si>
  <si>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</si>
  <si>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</si>
  <si>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</si>
  <si>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</si>
  <si>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</si>
  <si>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</si>
  <si>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</si>
  <si>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</si>
  <si>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</si>
  <si>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</si>
  <si>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</si>
  <si>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</si>
  <si>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</si>
  <si>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</si>
  <si>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</si>
  <si>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</si>
  <si>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</si>
  <si>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</si>
  <si>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</si>
  <si>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</si>
  <si>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</si>
  <si>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</si>
  <si>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</si>
  <si>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</si>
  <si>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</si>
  <si>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</si>
  <si>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</si>
  <si>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</si>
  <si>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</si>
  <si>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</si>
  <si>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</si>
  <si>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</si>
  <si>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</si>
  <si>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</si>
  <si>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</si>
  <si>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</si>
  <si>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</si>
  <si>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</si>
  <si>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</si>
  <si>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</si>
  <si>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</si>
  <si>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</si>
  <si>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</si>
  <si>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</si>
  <si>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</si>
  <si>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</si>
  <si>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</si>
  <si>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</si>
  <si>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</si>
  <si>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</si>
  <si>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</si>
  <si>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</si>
  <si>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</si>
  <si>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</si>
  <si>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</si>
  <si>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</si>
  <si>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</si>
  <si>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</si>
  <si>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</si>
  <si>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</si>
  <si>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</si>
  <si>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</si>
  <si>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</si>
  <si>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</si>
  <si>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</si>
  <si>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ПВХ-32шт</t>
  </si>
  <si>
    <t>май-сентябрь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</si>
  <si>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</si>
  <si>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</si>
  <si>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</si>
  <si>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</si>
  <si>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</si>
  <si>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6 по м-н. Южный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</si>
  <si>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</si>
  <si>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</si>
  <si>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2026-2028г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</si>
  <si>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</si>
  <si>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</si>
  <si>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</si>
  <si>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</si>
  <si>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нежилых помещений МКД</t>
  </si>
  <si>
    <t>Площадь лестничных клеток, тамбуров,  кв.м.</t>
  </si>
  <si>
    <t>Площадь подвальных помещений кв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</si>
  <si>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</si>
  <si>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</si>
  <si>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</si>
  <si>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</si>
  <si>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</si>
  <si>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</si>
  <si>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2019года.</t>
    </r>
  </si>
  <si>
    <t>Всего в год руб. за __4956,4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</si>
  <si>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</si>
  <si>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</si>
  <si>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</si>
  <si>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</si>
  <si>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</si>
  <si>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 содержание о/и</t>
  </si>
  <si>
    <t>Тепловая энергия на подогрев ХВ для ГВ на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</si>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</sst>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0" fillId="0" borderId="0" xfId="0"/>
    <xf numFmtId="0" fontId="2" fillId="0" borderId="3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2" fillId="0" borderId="7" xfId="0" applyNumberFormat="1" applyFont="1" applyBorder="1" applyAlignment="1">
      <alignment wrapText="1"/>
    </xf>
    <xf numFmtId="0" fontId="0" fillId="0" borderId="7" xfId="0" applyNumberFormat="1" applyBorder="1" applyAlignment="1">
      <alignment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1" fillId="0" borderId="0" xfId="1" applyFont="1" applyAlignment="1">
      <alignment horizontal="center"/>
    </xf>
    <xf numFmtId="2" fontId="12" fillId="0" borderId="0" xfId="1" applyNumberFormat="1" applyFont="1" applyAlignment="1">
      <alignment horizontal="left"/>
    </xf>
    <xf numFmtId="2" fontId="12" fillId="0" borderId="0" xfId="1" applyNumberFormat="1" applyFont="1" applyAlignment="1">
      <alignment horizontal="center"/>
    </xf>
    <xf numFmtId="2" fontId="13" fillId="0" borderId="0" xfId="1" applyNumberFormat="1" applyFont="1"/>
    <xf numFmtId="0" fontId="10" fillId="0" borderId="0" xfId="1"/>
    <xf numFmtId="2" fontId="12" fillId="0" borderId="0" xfId="1" applyNumberFormat="1" applyFont="1" applyFill="1" applyAlignment="1">
      <alignment horizontal="left"/>
    </xf>
    <xf numFmtId="2" fontId="12" fillId="0" borderId="0" xfId="1" applyNumberFormat="1" applyFont="1" applyFill="1" applyAlignment="1">
      <alignment horizontal="center"/>
    </xf>
    <xf numFmtId="0" fontId="10" fillId="0" borderId="0" xfId="1" applyAlignment="1">
      <alignment horizontal="center"/>
    </xf>
    <xf numFmtId="2" fontId="13" fillId="0" borderId="0" xfId="1" applyNumberFormat="1" applyFont="1" applyFill="1"/>
    <xf numFmtId="2" fontId="13" fillId="0" borderId="0" xfId="1" applyNumberFormat="1" applyFont="1" applyFill="1" applyAlignment="1">
      <alignment horizontal="right"/>
    </xf>
    <xf numFmtId="2" fontId="13" fillId="0" borderId="0" xfId="1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2" fontId="10" fillId="0" borderId="0" xfId="1" applyNumberFormat="1"/>
    <xf numFmtId="2" fontId="0" fillId="0" borderId="0" xfId="0" applyNumberFormat="1" applyAlignment="1">
      <alignment horizontal="center"/>
    </xf>
    <xf numFmtId="0" fontId="13" fillId="0" borderId="0" xfId="0" applyFont="1" applyFill="1" applyAlignment="1">
      <alignment horizontal="center"/>
    </xf>
    <xf numFmtId="2" fontId="13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top" wrapText="1"/>
    </xf>
    <xf numFmtId="2" fontId="2" fillId="0" borderId="36" xfId="0" applyNumberFormat="1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11" fillId="0" borderId="0" xfId="0" applyNumberFormat="1" applyFont="1"/>
    <xf numFmtId="0" fontId="11" fillId="0" borderId="0" xfId="0" applyFont="1"/>
    <xf numFmtId="0" fontId="17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/>
    </xf>
    <xf numFmtId="4" fontId="19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4" fontId="19" fillId="0" borderId="7" xfId="4" applyNumberFormat="1" applyFont="1" applyFill="1" applyBorder="1" applyAlignment="1">
      <alignment horizontal="center" vertical="top"/>
    </xf>
    <xf numFmtId="164" fontId="19" fillId="0" borderId="7" xfId="5" applyNumberFormat="1" applyFont="1" applyFill="1" applyBorder="1" applyAlignment="1">
      <alignment horizontal="center" vertical="top"/>
    </xf>
    <xf numFmtId="0" fontId="17" fillId="0" borderId="11" xfId="0" applyFont="1" applyFill="1" applyBorder="1" applyAlignment="1">
      <alignment horizontal="center"/>
    </xf>
    <xf numFmtId="4" fontId="17" fillId="0" borderId="7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2" fontId="18" fillId="0" borderId="0" xfId="0" applyNumberFormat="1" applyFont="1"/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7" fillId="2" borderId="3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wrapText="1"/>
    </xf>
    <xf numFmtId="2" fontId="12" fillId="0" borderId="0" xfId="1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2" fontId="13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_водоканал" xfId="3"/>
    <cellStyle name="Обычный_горэнерго" xfId="4"/>
    <cellStyle name="Обычный_Лист12" xfId="5"/>
    <cellStyle name="Обычный_Лист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L119"/>
  <sheetViews>
    <sheetView tabSelected="1" topLeftCell="A97" workbookViewId="0">
      <selection activeCell="N97" sqref="N97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4" customWidth="1"/>
    <col min="5" max="5" width="12.33203125" style="34" customWidth="1"/>
    <col min="6" max="6" width="0.109375" hidden="1" customWidth="1"/>
    <col min="7" max="7" width="10" hidden="1" customWidth="1"/>
    <col min="8" max="8" width="9.5546875" hidden="1" customWidth="1"/>
    <col min="9" max="9" width="8.88671875" hidden="1" customWidth="1"/>
    <col min="10" max="10" width="9.109375" hidden="1" customWidth="1"/>
    <col min="11" max="12" width="8.88671875" hidden="1" customWidth="1"/>
  </cols>
  <sheetData>
    <row r="1" spans="1:12" x14ac:dyDescent="0.3">
      <c r="D1" s="34" t="s">
        <v>0</v>
      </c>
    </row>
    <row r="2" spans="1:12" s="52" customFormat="1" x14ac:dyDescent="0.3">
      <c r="A2" s="48"/>
      <c r="B2" s="49" t="s">
        <v>122</v>
      </c>
      <c r="C2" s="49"/>
      <c r="D2" s="49"/>
      <c r="E2" s="49"/>
      <c r="F2" s="50"/>
      <c r="G2" s="51"/>
      <c r="H2" s="51"/>
    </row>
    <row r="3" spans="1:12" s="52" customFormat="1" x14ac:dyDescent="0.3">
      <c r="A3" s="48"/>
      <c r="B3" s="53" t="s">
        <v>123</v>
      </c>
      <c r="C3" s="53"/>
      <c r="D3" s="53"/>
      <c r="E3" s="53"/>
      <c r="F3" s="54"/>
      <c r="G3" s="51"/>
      <c r="H3" s="51"/>
    </row>
    <row r="4" spans="1:12" s="52" customFormat="1" x14ac:dyDescent="0.3">
      <c r="A4" s="48"/>
      <c r="B4" s="126" t="s">
        <v>140</v>
      </c>
      <c r="C4" s="126"/>
      <c r="D4" s="53"/>
      <c r="E4" s="53"/>
      <c r="F4" s="54"/>
      <c r="G4" s="51"/>
      <c r="H4" s="51"/>
    </row>
    <row r="5" spans="1:12" s="52" customFormat="1" x14ac:dyDescent="0.3">
      <c r="A5" s="55"/>
      <c r="B5" s="56"/>
      <c r="C5" s="56"/>
      <c r="D5" s="57" t="s">
        <v>124</v>
      </c>
      <c r="E5" s="63">
        <v>1985</v>
      </c>
      <c r="F5" s="58">
        <v>1985</v>
      </c>
      <c r="G5" s="51"/>
      <c r="H5" s="51"/>
    </row>
    <row r="6" spans="1:12" s="43" customFormat="1" x14ac:dyDescent="0.3">
      <c r="A6" s="127" t="s">
        <v>125</v>
      </c>
      <c r="B6" s="127"/>
      <c r="C6" s="127"/>
      <c r="D6" s="127"/>
      <c r="E6" s="62" t="s">
        <v>126</v>
      </c>
      <c r="F6" s="59" t="s">
        <v>126</v>
      </c>
    </row>
    <row r="7" spans="1:12" s="52" customFormat="1" x14ac:dyDescent="0.3">
      <c r="A7" s="55"/>
      <c r="B7" s="56"/>
      <c r="C7" s="56"/>
      <c r="D7" s="57" t="s">
        <v>127</v>
      </c>
      <c r="E7" s="63">
        <v>5</v>
      </c>
      <c r="F7" s="58">
        <v>5</v>
      </c>
      <c r="G7" s="51"/>
      <c r="H7" s="51"/>
    </row>
    <row r="8" spans="1:12" s="52" customFormat="1" x14ac:dyDescent="0.3">
      <c r="A8" s="55"/>
      <c r="B8" s="56"/>
      <c r="C8" s="56"/>
      <c r="D8" s="57" t="s">
        <v>128</v>
      </c>
      <c r="E8" s="63">
        <v>8</v>
      </c>
      <c r="F8" s="58">
        <v>8</v>
      </c>
      <c r="G8" s="51"/>
      <c r="H8" s="51"/>
    </row>
    <row r="9" spans="1:12" s="52" customFormat="1" x14ac:dyDescent="0.3">
      <c r="A9" s="55"/>
      <c r="B9" s="56"/>
      <c r="C9" s="56"/>
      <c r="D9" s="57" t="s">
        <v>129</v>
      </c>
      <c r="E9" s="63">
        <v>98</v>
      </c>
      <c r="F9" s="58">
        <v>98</v>
      </c>
      <c r="G9" s="51"/>
      <c r="H9" s="51"/>
    </row>
    <row r="10" spans="1:12" s="52" customFormat="1" x14ac:dyDescent="0.3">
      <c r="A10" s="55"/>
      <c r="B10" s="56"/>
      <c r="C10" s="56"/>
      <c r="D10" s="57" t="s">
        <v>130</v>
      </c>
      <c r="E10" s="63">
        <v>4893</v>
      </c>
      <c r="F10" s="58">
        <v>4896.3</v>
      </c>
      <c r="G10" s="51"/>
      <c r="H10" s="51"/>
      <c r="J10" s="60">
        <f>F10+F11</f>
        <v>4962.1000000000004</v>
      </c>
    </row>
    <row r="11" spans="1:12" s="52" customFormat="1" x14ac:dyDescent="0.3">
      <c r="A11" s="55"/>
      <c r="B11" s="128" t="s">
        <v>131</v>
      </c>
      <c r="C11" s="128"/>
      <c r="D11" s="128"/>
      <c r="E11" s="63">
        <v>63.4</v>
      </c>
      <c r="F11" s="58">
        <v>65.8</v>
      </c>
      <c r="G11" s="51"/>
      <c r="H11" s="51"/>
    </row>
    <row r="12" spans="1:12" s="52" customFormat="1" x14ac:dyDescent="0.3">
      <c r="A12" s="55"/>
      <c r="B12" s="56"/>
      <c r="C12" s="56"/>
      <c r="D12" s="57" t="s">
        <v>132</v>
      </c>
      <c r="E12" s="63">
        <v>484.7</v>
      </c>
      <c r="F12" s="58">
        <v>484.7</v>
      </c>
      <c r="G12" s="51"/>
      <c r="H12" s="51"/>
    </row>
    <row r="13" spans="1:12" s="43" customFormat="1" x14ac:dyDescent="0.3">
      <c r="A13" s="1"/>
      <c r="B13" s="129" t="s">
        <v>133</v>
      </c>
      <c r="C13" s="129"/>
      <c r="D13" s="129"/>
      <c r="E13" s="64">
        <v>1171.4000000000001</v>
      </c>
      <c r="F13" s="61">
        <v>1171.4000000000001</v>
      </c>
    </row>
    <row r="15" spans="1:12" ht="28.5" customHeight="1" thickBot="1" x14ac:dyDescent="0.35">
      <c r="A15" s="102" t="s">
        <v>1</v>
      </c>
      <c r="B15" s="102"/>
      <c r="C15" s="102"/>
      <c r="D15" s="102"/>
      <c r="E15" s="102"/>
      <c r="F15" s="102"/>
      <c r="G15">
        <v>4893</v>
      </c>
      <c r="H15">
        <v>63.4</v>
      </c>
      <c r="I15" s="34">
        <f>E10+E11</f>
        <v>4956.3999999999996</v>
      </c>
      <c r="L15" s="34">
        <f>E11+E10</f>
        <v>4956.3999999999996</v>
      </c>
    </row>
    <row r="16" spans="1:12" ht="129" customHeight="1" thickBot="1" x14ac:dyDescent="0.35">
      <c r="A16" s="2" t="s">
        <v>2</v>
      </c>
      <c r="B16" s="3" t="s">
        <v>3</v>
      </c>
      <c r="C16" s="3" t="s">
        <v>4</v>
      </c>
      <c r="D16" s="70" t="s">
        <v>138</v>
      </c>
      <c r="E16" s="70" t="s">
        <v>139</v>
      </c>
      <c r="F16" s="4" t="s">
        <v>5</v>
      </c>
    </row>
    <row r="17" spans="1:6" x14ac:dyDescent="0.3">
      <c r="A17" s="103" t="s">
        <v>6</v>
      </c>
      <c r="B17" s="104"/>
      <c r="C17" s="104"/>
      <c r="D17" s="104"/>
      <c r="E17" s="105"/>
      <c r="F17" s="106"/>
    </row>
    <row r="18" spans="1:6" ht="93" customHeight="1" x14ac:dyDescent="0.3">
      <c r="A18" s="5" t="s">
        <v>7</v>
      </c>
      <c r="B18" s="6" t="s">
        <v>8</v>
      </c>
      <c r="C18" s="7" t="s">
        <v>9</v>
      </c>
      <c r="D18" s="96">
        <f>I15*F18*12</f>
        <v>44607.6</v>
      </c>
      <c r="E18" s="96">
        <v>44607.6</v>
      </c>
      <c r="F18" s="107">
        <v>0.75</v>
      </c>
    </row>
    <row r="19" spans="1:6" ht="42.75" customHeight="1" x14ac:dyDescent="0.3">
      <c r="A19" s="5" t="s">
        <v>10</v>
      </c>
      <c r="B19" s="6" t="s">
        <v>11</v>
      </c>
      <c r="C19" s="7" t="s">
        <v>12</v>
      </c>
      <c r="D19" s="91"/>
      <c r="E19" s="91"/>
      <c r="F19" s="107"/>
    </row>
    <row r="20" spans="1:6" ht="30.75" customHeight="1" x14ac:dyDescent="0.3">
      <c r="A20" s="5" t="s">
        <v>13</v>
      </c>
      <c r="B20" s="6" t="s">
        <v>14</v>
      </c>
      <c r="C20" s="7" t="s">
        <v>12</v>
      </c>
      <c r="D20" s="91"/>
      <c r="E20" s="91"/>
      <c r="F20" s="107"/>
    </row>
    <row r="21" spans="1:6" ht="40.5" customHeight="1" x14ac:dyDescent="0.3">
      <c r="A21" s="5" t="s">
        <v>15</v>
      </c>
      <c r="B21" s="6" t="s">
        <v>16</v>
      </c>
      <c r="C21" s="7" t="s">
        <v>12</v>
      </c>
      <c r="D21" s="91"/>
      <c r="E21" s="91"/>
      <c r="F21" s="107"/>
    </row>
    <row r="22" spans="1:6" ht="55.5" customHeight="1" x14ac:dyDescent="0.3">
      <c r="A22" s="5" t="s">
        <v>17</v>
      </c>
      <c r="B22" s="6" t="s">
        <v>18</v>
      </c>
      <c r="C22" s="7" t="s">
        <v>12</v>
      </c>
      <c r="D22" s="97"/>
      <c r="E22" s="97"/>
      <c r="F22" s="107"/>
    </row>
    <row r="23" spans="1:6" ht="32.25" customHeight="1" thickBot="1" x14ac:dyDescent="0.35">
      <c r="A23" s="9" t="s">
        <v>19</v>
      </c>
      <c r="B23" s="10" t="s">
        <v>20</v>
      </c>
      <c r="C23" s="11"/>
      <c r="D23" s="35">
        <f>F23*I15*12</f>
        <v>5947.68</v>
      </c>
      <c r="E23" s="67">
        <v>5947.68</v>
      </c>
      <c r="F23" s="13">
        <v>0.1</v>
      </c>
    </row>
    <row r="24" spans="1:6" x14ac:dyDescent="0.3">
      <c r="A24" s="103" t="s">
        <v>21</v>
      </c>
      <c r="B24" s="104"/>
      <c r="C24" s="104"/>
      <c r="D24" s="104"/>
      <c r="E24" s="105"/>
      <c r="F24" s="106"/>
    </row>
    <row r="25" spans="1:6" ht="35.25" customHeight="1" x14ac:dyDescent="0.3">
      <c r="A25" s="5" t="s">
        <v>7</v>
      </c>
      <c r="B25" s="6" t="s">
        <v>22</v>
      </c>
      <c r="C25" s="7" t="s">
        <v>23</v>
      </c>
      <c r="D25" s="108">
        <f>I15*12*F25</f>
        <v>62450.64</v>
      </c>
      <c r="E25" s="96">
        <v>62450.64</v>
      </c>
      <c r="F25" s="107">
        <v>1.05</v>
      </c>
    </row>
    <row r="26" spans="1:6" ht="37.5" customHeight="1" x14ac:dyDescent="0.3">
      <c r="A26" s="5" t="s">
        <v>10</v>
      </c>
      <c r="B26" s="6" t="s">
        <v>24</v>
      </c>
      <c r="C26" s="7" t="s">
        <v>25</v>
      </c>
      <c r="D26" s="108"/>
      <c r="E26" s="91"/>
      <c r="F26" s="107"/>
    </row>
    <row r="27" spans="1:6" ht="78" customHeight="1" x14ac:dyDescent="0.3">
      <c r="A27" s="5" t="s">
        <v>13</v>
      </c>
      <c r="B27" s="6" t="s">
        <v>26</v>
      </c>
      <c r="C27" s="7" t="s">
        <v>25</v>
      </c>
      <c r="D27" s="108"/>
      <c r="E27" s="97"/>
      <c r="F27" s="107"/>
    </row>
    <row r="28" spans="1:6" ht="43.5" customHeight="1" thickBot="1" x14ac:dyDescent="0.35">
      <c r="A28" s="9" t="s">
        <v>15</v>
      </c>
      <c r="B28" s="10" t="s">
        <v>27</v>
      </c>
      <c r="C28" s="14" t="s">
        <v>12</v>
      </c>
      <c r="D28" s="36">
        <f>I15*12*F28</f>
        <v>12490.127999999999</v>
      </c>
      <c r="E28" s="66">
        <v>12490.127999999999</v>
      </c>
      <c r="F28" s="15">
        <v>0.21</v>
      </c>
    </row>
    <row r="29" spans="1:6" x14ac:dyDescent="0.3">
      <c r="A29" s="103" t="s">
        <v>28</v>
      </c>
      <c r="B29" s="104"/>
      <c r="C29" s="104"/>
      <c r="D29" s="141"/>
      <c r="E29" s="142"/>
      <c r="F29" s="106"/>
    </row>
    <row r="30" spans="1:6" x14ac:dyDescent="0.3">
      <c r="A30" s="93" t="s">
        <v>29</v>
      </c>
      <c r="B30" s="94"/>
      <c r="C30" s="95"/>
      <c r="D30" s="96">
        <f>F30*12*I15</f>
        <v>185567.61599999998</v>
      </c>
      <c r="E30" s="96">
        <v>185567.61599999998</v>
      </c>
      <c r="F30" s="98">
        <v>3.12</v>
      </c>
    </row>
    <row r="31" spans="1:6" ht="25.5" customHeight="1" x14ac:dyDescent="0.3">
      <c r="A31" s="5" t="s">
        <v>7</v>
      </c>
      <c r="B31" s="6" t="s">
        <v>30</v>
      </c>
      <c r="C31" s="16" t="s">
        <v>31</v>
      </c>
      <c r="D31" s="91"/>
      <c r="E31" s="91"/>
      <c r="F31" s="98"/>
    </row>
    <row r="32" spans="1:6" ht="41.25" customHeight="1" x14ac:dyDescent="0.3">
      <c r="A32" s="5" t="s">
        <v>10</v>
      </c>
      <c r="B32" s="6" t="s">
        <v>32</v>
      </c>
      <c r="C32" s="16" t="s">
        <v>33</v>
      </c>
      <c r="D32" s="91"/>
      <c r="E32" s="91"/>
      <c r="F32" s="98"/>
    </row>
    <row r="33" spans="1:8" x14ac:dyDescent="0.3">
      <c r="A33" s="5" t="s">
        <v>13</v>
      </c>
      <c r="B33" s="6" t="s">
        <v>34</v>
      </c>
      <c r="C33" s="16" t="s">
        <v>31</v>
      </c>
      <c r="D33" s="91"/>
      <c r="E33" s="91"/>
      <c r="F33" s="98"/>
    </row>
    <row r="34" spans="1:8" ht="25.5" customHeight="1" x14ac:dyDescent="0.3">
      <c r="A34" s="5" t="s">
        <v>15</v>
      </c>
      <c r="B34" s="6" t="s">
        <v>35</v>
      </c>
      <c r="C34" s="16" t="s">
        <v>36</v>
      </c>
      <c r="D34" s="91"/>
      <c r="E34" s="91"/>
      <c r="F34" s="98"/>
    </row>
    <row r="35" spans="1:8" ht="21.75" customHeight="1" x14ac:dyDescent="0.3">
      <c r="A35" s="5" t="s">
        <v>37</v>
      </c>
      <c r="B35" s="6" t="s">
        <v>38</v>
      </c>
      <c r="C35" s="16" t="s">
        <v>39</v>
      </c>
      <c r="D35" s="91"/>
      <c r="E35" s="91"/>
      <c r="F35" s="98"/>
    </row>
    <row r="36" spans="1:8" ht="41.25" customHeight="1" x14ac:dyDescent="0.3">
      <c r="A36" s="5" t="s">
        <v>19</v>
      </c>
      <c r="B36" s="6" t="s">
        <v>40</v>
      </c>
      <c r="C36" s="16" t="s">
        <v>41</v>
      </c>
      <c r="D36" s="91"/>
      <c r="E36" s="91"/>
      <c r="F36" s="98"/>
    </row>
    <row r="37" spans="1:8" x14ac:dyDescent="0.3">
      <c r="A37" s="7">
        <v>7</v>
      </c>
      <c r="B37" s="6" t="s">
        <v>43</v>
      </c>
      <c r="C37" s="16" t="s">
        <v>44</v>
      </c>
      <c r="D37" s="91"/>
      <c r="E37" s="91"/>
      <c r="F37" s="98"/>
    </row>
    <row r="38" spans="1:8" x14ac:dyDescent="0.3">
      <c r="A38" s="99" t="s">
        <v>45</v>
      </c>
      <c r="B38" s="100"/>
      <c r="C38" s="100"/>
      <c r="D38" s="91"/>
      <c r="E38" s="91"/>
      <c r="F38" s="98"/>
    </row>
    <row r="39" spans="1:8" ht="48" customHeight="1" x14ac:dyDescent="0.3">
      <c r="A39" s="5">
        <v>9</v>
      </c>
      <c r="B39" s="6" t="s">
        <v>46</v>
      </c>
      <c r="C39" s="16" t="s">
        <v>47</v>
      </c>
      <c r="D39" s="91"/>
      <c r="E39" s="91"/>
      <c r="F39" s="98"/>
    </row>
    <row r="40" spans="1:8" ht="48.75" customHeight="1" x14ac:dyDescent="0.3">
      <c r="A40" s="5">
        <v>10</v>
      </c>
      <c r="B40" s="6" t="s">
        <v>48</v>
      </c>
      <c r="C40" s="16" t="s">
        <v>47</v>
      </c>
      <c r="D40" s="91"/>
      <c r="E40" s="91"/>
      <c r="F40" s="98"/>
    </row>
    <row r="41" spans="1:8" ht="47.25" customHeight="1" x14ac:dyDescent="0.3">
      <c r="A41" s="5">
        <v>11</v>
      </c>
      <c r="B41" s="6" t="s">
        <v>49</v>
      </c>
      <c r="C41" s="16" t="s">
        <v>31</v>
      </c>
      <c r="D41" s="91"/>
      <c r="E41" s="91"/>
      <c r="F41" s="98"/>
      <c r="H41" s="42"/>
    </row>
    <row r="42" spans="1:8" ht="25.5" customHeight="1" x14ac:dyDescent="0.3">
      <c r="A42" s="5">
        <v>12</v>
      </c>
      <c r="B42" s="6" t="s">
        <v>50</v>
      </c>
      <c r="C42" s="16" t="s">
        <v>31</v>
      </c>
      <c r="D42" s="91"/>
      <c r="E42" s="91"/>
      <c r="F42" s="98"/>
    </row>
    <row r="43" spans="1:8" ht="36.75" customHeight="1" x14ac:dyDescent="0.3">
      <c r="A43" s="5">
        <v>13</v>
      </c>
      <c r="B43" s="6" t="s">
        <v>32</v>
      </c>
      <c r="C43" s="16" t="s">
        <v>51</v>
      </c>
      <c r="D43" s="91"/>
      <c r="E43" s="91"/>
      <c r="F43" s="98"/>
    </row>
    <row r="44" spans="1:8" ht="21.75" customHeight="1" x14ac:dyDescent="0.3">
      <c r="A44" s="5">
        <v>14</v>
      </c>
      <c r="B44" s="10" t="s">
        <v>52</v>
      </c>
      <c r="C44" s="41" t="s">
        <v>31</v>
      </c>
      <c r="D44" s="97"/>
      <c r="E44" s="97"/>
      <c r="F44" s="98"/>
    </row>
    <row r="45" spans="1:8" s="30" customFormat="1" ht="106.2" customHeight="1" thickBot="1" x14ac:dyDescent="0.35">
      <c r="A45" s="31">
        <v>15</v>
      </c>
      <c r="B45" s="39" t="s">
        <v>120</v>
      </c>
      <c r="C45" s="40" t="s">
        <v>121</v>
      </c>
      <c r="D45" s="32">
        <f>F45*9*I15</f>
        <v>1338.2280000000001</v>
      </c>
      <c r="E45" s="65">
        <v>1338.2280000000001</v>
      </c>
      <c r="F45" s="8">
        <v>0.03</v>
      </c>
    </row>
    <row r="46" spans="1:8" ht="14.4" customHeight="1" x14ac:dyDescent="0.3">
      <c r="A46" s="138" t="s">
        <v>53</v>
      </c>
      <c r="B46" s="139"/>
      <c r="C46" s="139"/>
      <c r="D46" s="139"/>
      <c r="E46" s="139"/>
      <c r="F46" s="140"/>
    </row>
    <row r="47" spans="1:8" x14ac:dyDescent="0.3">
      <c r="A47" s="93" t="s">
        <v>54</v>
      </c>
      <c r="B47" s="94"/>
      <c r="C47" s="94"/>
      <c r="D47" s="108">
        <f>F47*12*I15</f>
        <v>49365.743999999992</v>
      </c>
      <c r="E47" s="96">
        <v>49365.743999999992</v>
      </c>
      <c r="F47" s="107">
        <v>0.83</v>
      </c>
    </row>
    <row r="48" spans="1:8" ht="98.25" customHeight="1" x14ac:dyDescent="0.3">
      <c r="A48" s="5" t="s">
        <v>7</v>
      </c>
      <c r="B48" s="6" t="s">
        <v>55</v>
      </c>
      <c r="C48" s="7" t="s">
        <v>56</v>
      </c>
      <c r="D48" s="108"/>
      <c r="E48" s="91"/>
      <c r="F48" s="107"/>
    </row>
    <row r="49" spans="1:6" ht="60.75" customHeight="1" x14ac:dyDescent="0.3">
      <c r="A49" s="5" t="s">
        <v>10</v>
      </c>
      <c r="B49" s="6" t="s">
        <v>57</v>
      </c>
      <c r="C49" s="7" t="s">
        <v>56</v>
      </c>
      <c r="D49" s="108"/>
      <c r="E49" s="91"/>
      <c r="F49" s="107"/>
    </row>
    <row r="50" spans="1:6" ht="47.4" customHeight="1" thickBot="1" x14ac:dyDescent="0.35">
      <c r="A50" s="9" t="s">
        <v>13</v>
      </c>
      <c r="B50" s="10" t="s">
        <v>58</v>
      </c>
      <c r="C50" s="17" t="s">
        <v>59</v>
      </c>
      <c r="D50" s="96"/>
      <c r="E50" s="92"/>
      <c r="F50" s="109"/>
    </row>
    <row r="51" spans="1:6" x14ac:dyDescent="0.3">
      <c r="A51" s="110" t="s">
        <v>60</v>
      </c>
      <c r="B51" s="111"/>
      <c r="C51" s="111"/>
      <c r="D51" s="112">
        <f>F51*12*I15</f>
        <v>59476.799999999996</v>
      </c>
      <c r="E51" s="90">
        <v>59476.799999999996</v>
      </c>
      <c r="F51" s="113">
        <v>1</v>
      </c>
    </row>
    <row r="52" spans="1:6" ht="68.25" customHeight="1" x14ac:dyDescent="0.3">
      <c r="A52" s="5" t="s">
        <v>7</v>
      </c>
      <c r="B52" s="6" t="s">
        <v>61</v>
      </c>
      <c r="C52" s="7" t="s">
        <v>56</v>
      </c>
      <c r="D52" s="108"/>
      <c r="E52" s="91"/>
      <c r="F52" s="114"/>
    </row>
    <row r="53" spans="1:6" ht="47.25" customHeight="1" x14ac:dyDescent="0.3">
      <c r="A53" s="5" t="s">
        <v>10</v>
      </c>
      <c r="B53" s="6" t="s">
        <v>62</v>
      </c>
      <c r="C53" s="7" t="s">
        <v>56</v>
      </c>
      <c r="D53" s="108"/>
      <c r="E53" s="91"/>
      <c r="F53" s="114"/>
    </row>
    <row r="54" spans="1:6" ht="56.25" customHeight="1" x14ac:dyDescent="0.3">
      <c r="A54" s="5" t="s">
        <v>13</v>
      </c>
      <c r="B54" s="6" t="s">
        <v>63</v>
      </c>
      <c r="C54" s="7" t="s">
        <v>56</v>
      </c>
      <c r="D54" s="108"/>
      <c r="E54" s="91"/>
      <c r="F54" s="114"/>
    </row>
    <row r="55" spans="1:6" ht="28.5" customHeight="1" thickBot="1" x14ac:dyDescent="0.35">
      <c r="A55" s="9" t="s">
        <v>15</v>
      </c>
      <c r="B55" s="10" t="s">
        <v>58</v>
      </c>
      <c r="C55" s="14" t="s">
        <v>59</v>
      </c>
      <c r="D55" s="96"/>
      <c r="E55" s="92"/>
      <c r="F55" s="115"/>
    </row>
    <row r="56" spans="1:6" x14ac:dyDescent="0.3">
      <c r="A56" s="110" t="s">
        <v>64</v>
      </c>
      <c r="B56" s="111"/>
      <c r="C56" s="111"/>
      <c r="D56" s="112">
        <f>F56*12*I15</f>
        <v>67208.783999999985</v>
      </c>
      <c r="E56" s="90">
        <v>67208.783999999985</v>
      </c>
      <c r="F56" s="133">
        <v>1.1299999999999999</v>
      </c>
    </row>
    <row r="57" spans="1:6" ht="58.5" customHeight="1" x14ac:dyDescent="0.3">
      <c r="A57" s="5" t="s">
        <v>7</v>
      </c>
      <c r="B57" s="6" t="s">
        <v>65</v>
      </c>
      <c r="C57" s="7" t="s">
        <v>59</v>
      </c>
      <c r="D57" s="108"/>
      <c r="E57" s="91"/>
      <c r="F57" s="107"/>
    </row>
    <row r="58" spans="1:6" ht="42" customHeight="1" x14ac:dyDescent="0.3">
      <c r="A58" s="5" t="s">
        <v>10</v>
      </c>
      <c r="B58" s="6" t="s">
        <v>66</v>
      </c>
      <c r="C58" s="7" t="s">
        <v>12</v>
      </c>
      <c r="D58" s="108"/>
      <c r="E58" s="91"/>
      <c r="F58" s="107"/>
    </row>
    <row r="59" spans="1:6" ht="44.25" customHeight="1" x14ac:dyDescent="0.3">
      <c r="A59" s="5" t="s">
        <v>13</v>
      </c>
      <c r="B59" s="6" t="s">
        <v>67</v>
      </c>
      <c r="C59" s="7" t="s">
        <v>12</v>
      </c>
      <c r="D59" s="108"/>
      <c r="E59" s="91"/>
      <c r="F59" s="107"/>
    </row>
    <row r="60" spans="1:6" ht="29.25" customHeight="1" thickBot="1" x14ac:dyDescent="0.35">
      <c r="A60" s="9" t="s">
        <v>15</v>
      </c>
      <c r="B60" s="10" t="s">
        <v>68</v>
      </c>
      <c r="C60" s="14" t="s">
        <v>59</v>
      </c>
      <c r="D60" s="96"/>
      <c r="E60" s="92"/>
      <c r="F60" s="109"/>
    </row>
    <row r="61" spans="1:6" x14ac:dyDescent="0.3">
      <c r="A61" s="110" t="s">
        <v>69</v>
      </c>
      <c r="B61" s="111"/>
      <c r="C61" s="111"/>
      <c r="D61" s="90">
        <f>F61*12*I15</f>
        <v>145718.16</v>
      </c>
      <c r="E61" s="90">
        <v>145718.16</v>
      </c>
      <c r="F61" s="134">
        <v>2.4500000000000002</v>
      </c>
    </row>
    <row r="62" spans="1:6" ht="54.75" customHeight="1" x14ac:dyDescent="0.3">
      <c r="A62" s="5" t="s">
        <v>7</v>
      </c>
      <c r="B62" s="6" t="s">
        <v>70</v>
      </c>
      <c r="C62" s="7" t="s">
        <v>12</v>
      </c>
      <c r="D62" s="91"/>
      <c r="E62" s="91"/>
      <c r="F62" s="118"/>
    </row>
    <row r="63" spans="1:6" ht="25.5" customHeight="1" x14ac:dyDescent="0.3">
      <c r="A63" s="5" t="s">
        <v>10</v>
      </c>
      <c r="B63" s="6" t="s">
        <v>71</v>
      </c>
      <c r="C63" s="7" t="s">
        <v>12</v>
      </c>
      <c r="D63" s="91"/>
      <c r="E63" s="91"/>
      <c r="F63" s="118"/>
    </row>
    <row r="64" spans="1:6" ht="58.5" customHeight="1" x14ac:dyDescent="0.3">
      <c r="A64" s="5" t="s">
        <v>13</v>
      </c>
      <c r="B64" s="6" t="s">
        <v>72</v>
      </c>
      <c r="C64" s="7" t="s">
        <v>56</v>
      </c>
      <c r="D64" s="91"/>
      <c r="E64" s="91"/>
      <c r="F64" s="118"/>
    </row>
    <row r="65" spans="1:6" ht="32.25" customHeight="1" x14ac:dyDescent="0.3">
      <c r="A65" s="9" t="s">
        <v>15</v>
      </c>
      <c r="B65" s="10" t="s">
        <v>73</v>
      </c>
      <c r="C65" s="14" t="s">
        <v>12</v>
      </c>
      <c r="D65" s="91"/>
      <c r="E65" s="91"/>
      <c r="F65" s="118"/>
    </row>
    <row r="66" spans="1:6" ht="35.4" customHeight="1" thickBot="1" x14ac:dyDescent="0.35">
      <c r="A66" s="7">
        <v>5</v>
      </c>
      <c r="B66" s="6" t="s">
        <v>74</v>
      </c>
      <c r="C66" s="16" t="s">
        <v>12</v>
      </c>
      <c r="D66" s="92"/>
      <c r="E66" s="92"/>
      <c r="F66" s="119"/>
    </row>
    <row r="67" spans="1:6" ht="14.4" customHeight="1" x14ac:dyDescent="0.3">
      <c r="A67" s="130" t="s">
        <v>75</v>
      </c>
      <c r="B67" s="131"/>
      <c r="C67" s="132"/>
      <c r="D67" s="112">
        <f>F67*12*I15</f>
        <v>74346</v>
      </c>
      <c r="E67" s="90">
        <v>74346</v>
      </c>
      <c r="F67" s="133">
        <v>1.25</v>
      </c>
    </row>
    <row r="68" spans="1:6" ht="71.25" customHeight="1" x14ac:dyDescent="0.3">
      <c r="A68" s="5" t="s">
        <v>7</v>
      </c>
      <c r="B68" s="6" t="s">
        <v>76</v>
      </c>
      <c r="C68" s="6" t="s">
        <v>12</v>
      </c>
      <c r="D68" s="108"/>
      <c r="E68" s="91"/>
      <c r="F68" s="107"/>
    </row>
    <row r="69" spans="1:6" ht="31.5" customHeight="1" x14ac:dyDescent="0.3">
      <c r="A69" s="5" t="s">
        <v>10</v>
      </c>
      <c r="B69" s="6" t="s">
        <v>77</v>
      </c>
      <c r="C69" s="18" t="s">
        <v>12</v>
      </c>
      <c r="D69" s="108"/>
      <c r="E69" s="91"/>
      <c r="F69" s="107"/>
    </row>
    <row r="70" spans="1:6" ht="82.5" customHeight="1" x14ac:dyDescent="0.3">
      <c r="A70" s="5" t="s">
        <v>13</v>
      </c>
      <c r="B70" s="6" t="s">
        <v>78</v>
      </c>
      <c r="C70" s="7" t="s">
        <v>12</v>
      </c>
      <c r="D70" s="108"/>
      <c r="E70" s="91"/>
      <c r="F70" s="107"/>
    </row>
    <row r="71" spans="1:6" ht="41.25" customHeight="1" thickBot="1" x14ac:dyDescent="0.35">
      <c r="A71" s="9" t="s">
        <v>15</v>
      </c>
      <c r="B71" s="10" t="s">
        <v>79</v>
      </c>
      <c r="C71" s="12" t="s">
        <v>59</v>
      </c>
      <c r="D71" s="96"/>
      <c r="E71" s="92"/>
      <c r="F71" s="109"/>
    </row>
    <row r="72" spans="1:6" x14ac:dyDescent="0.3">
      <c r="A72" s="110" t="s">
        <v>80</v>
      </c>
      <c r="B72" s="111"/>
      <c r="C72" s="111"/>
      <c r="D72" s="111"/>
      <c r="E72" s="116"/>
      <c r="F72" s="117"/>
    </row>
    <row r="73" spans="1:6" ht="71.25" customHeight="1" x14ac:dyDescent="0.3">
      <c r="A73" s="5" t="s">
        <v>7</v>
      </c>
      <c r="B73" s="6" t="s">
        <v>81</v>
      </c>
      <c r="C73" s="18" t="s">
        <v>82</v>
      </c>
      <c r="D73" s="96">
        <f>F73*12*I15</f>
        <v>143339.08799999999</v>
      </c>
      <c r="E73" s="96">
        <v>143339.08799999999</v>
      </c>
      <c r="F73" s="107">
        <v>2.41</v>
      </c>
    </row>
    <row r="74" spans="1:6" ht="34.5" customHeight="1" thickBot="1" x14ac:dyDescent="0.35">
      <c r="A74" s="9" t="s">
        <v>10</v>
      </c>
      <c r="B74" s="10" t="s">
        <v>83</v>
      </c>
      <c r="C74" s="12" t="s">
        <v>84</v>
      </c>
      <c r="D74" s="92"/>
      <c r="E74" s="92"/>
      <c r="F74" s="109"/>
    </row>
    <row r="75" spans="1:6" s="45" customFormat="1" x14ac:dyDescent="0.3">
      <c r="A75" s="110" t="s">
        <v>134</v>
      </c>
      <c r="B75" s="111"/>
      <c r="C75" s="111"/>
      <c r="D75" s="111"/>
      <c r="E75" s="116"/>
      <c r="F75" s="117"/>
    </row>
    <row r="76" spans="1:6" s="45" customFormat="1" ht="16.5" customHeight="1" x14ac:dyDescent="0.3">
      <c r="A76" s="46" t="s">
        <v>7</v>
      </c>
      <c r="B76" s="47" t="s">
        <v>135</v>
      </c>
      <c r="C76" s="44" t="s">
        <v>42</v>
      </c>
      <c r="D76" s="98">
        <f>F76*3*I15</f>
        <v>34942.620000000003</v>
      </c>
      <c r="E76" s="135">
        <v>34942.620000000003</v>
      </c>
      <c r="F76" s="107">
        <v>2.35</v>
      </c>
    </row>
    <row r="77" spans="1:6" s="45" customFormat="1" ht="21" customHeight="1" x14ac:dyDescent="0.3">
      <c r="A77" s="46" t="s">
        <v>10</v>
      </c>
      <c r="B77" s="47" t="s">
        <v>136</v>
      </c>
      <c r="C77" s="44" t="s">
        <v>23</v>
      </c>
      <c r="D77" s="98"/>
      <c r="E77" s="136"/>
      <c r="F77" s="107"/>
    </row>
    <row r="78" spans="1:6" s="45" customFormat="1" ht="43.5" customHeight="1" thickBot="1" x14ac:dyDescent="0.35">
      <c r="A78" s="9" t="s">
        <v>13</v>
      </c>
      <c r="B78" s="10" t="s">
        <v>137</v>
      </c>
      <c r="C78" s="14" t="s">
        <v>42</v>
      </c>
      <c r="D78" s="135"/>
      <c r="E78" s="137"/>
      <c r="F78" s="109"/>
    </row>
    <row r="79" spans="1:6" ht="15" customHeight="1" x14ac:dyDescent="0.3">
      <c r="A79" s="110" t="s">
        <v>85</v>
      </c>
      <c r="B79" s="111"/>
      <c r="C79" s="111"/>
      <c r="D79" s="111"/>
      <c r="E79" s="116"/>
      <c r="F79" s="117"/>
    </row>
    <row r="80" spans="1:6" ht="78.75" customHeight="1" x14ac:dyDescent="0.3">
      <c r="A80" s="5" t="s">
        <v>7</v>
      </c>
      <c r="B80" s="6" t="s">
        <v>86</v>
      </c>
      <c r="C80" s="18" t="s">
        <v>87</v>
      </c>
      <c r="D80" s="96">
        <f>F80*12*I15</f>
        <v>258724.07999999996</v>
      </c>
      <c r="E80" s="96">
        <v>258724.08</v>
      </c>
      <c r="F80" s="109">
        <v>4.3499999999999996</v>
      </c>
    </row>
    <row r="81" spans="1:6" ht="70.5" customHeight="1" x14ac:dyDescent="0.3">
      <c r="A81" s="5" t="s">
        <v>10</v>
      </c>
      <c r="B81" s="6" t="s">
        <v>88</v>
      </c>
      <c r="C81" s="18" t="s">
        <v>87</v>
      </c>
      <c r="D81" s="91"/>
      <c r="E81" s="91"/>
      <c r="F81" s="118"/>
    </row>
    <row r="82" spans="1:6" ht="67.5" customHeight="1" x14ac:dyDescent="0.3">
      <c r="A82" s="120" t="s">
        <v>13</v>
      </c>
      <c r="B82" s="6" t="s">
        <v>89</v>
      </c>
      <c r="C82" s="98" t="s">
        <v>90</v>
      </c>
      <c r="D82" s="91"/>
      <c r="E82" s="91"/>
      <c r="F82" s="118"/>
    </row>
    <row r="83" spans="1:6" ht="30.75" customHeight="1" x14ac:dyDescent="0.3">
      <c r="A83" s="120"/>
      <c r="B83" s="6" t="s">
        <v>91</v>
      </c>
      <c r="C83" s="98"/>
      <c r="D83" s="91"/>
      <c r="E83" s="91"/>
      <c r="F83" s="118"/>
    </row>
    <row r="84" spans="1:6" ht="15" customHeight="1" x14ac:dyDescent="0.3">
      <c r="A84" s="120"/>
      <c r="B84" s="121" t="s">
        <v>92</v>
      </c>
      <c r="C84" s="98"/>
      <c r="D84" s="91"/>
      <c r="E84" s="91"/>
      <c r="F84" s="118"/>
    </row>
    <row r="85" spans="1:6" ht="69.75" customHeight="1" x14ac:dyDescent="0.3">
      <c r="A85" s="120"/>
      <c r="B85" s="121"/>
      <c r="C85" s="98"/>
      <c r="D85" s="91"/>
      <c r="E85" s="91"/>
      <c r="F85" s="118"/>
    </row>
    <row r="86" spans="1:6" ht="76.5" customHeight="1" x14ac:dyDescent="0.3">
      <c r="A86" s="120"/>
      <c r="B86" s="6" t="s">
        <v>93</v>
      </c>
      <c r="C86" s="98"/>
      <c r="D86" s="91"/>
      <c r="E86" s="91"/>
      <c r="F86" s="118"/>
    </row>
    <row r="87" spans="1:6" ht="54.75" customHeight="1" x14ac:dyDescent="0.3">
      <c r="A87" s="120"/>
      <c r="B87" s="6" t="s">
        <v>94</v>
      </c>
      <c r="C87" s="98"/>
      <c r="D87" s="91"/>
      <c r="E87" s="91"/>
      <c r="F87" s="118"/>
    </row>
    <row r="88" spans="1:6" ht="80.25" customHeight="1" x14ac:dyDescent="0.3">
      <c r="A88" s="5" t="s">
        <v>15</v>
      </c>
      <c r="B88" s="6" t="s">
        <v>95</v>
      </c>
      <c r="C88" s="18" t="s">
        <v>96</v>
      </c>
      <c r="D88" s="91"/>
      <c r="E88" s="91"/>
      <c r="F88" s="118"/>
    </row>
    <row r="89" spans="1:6" ht="48" customHeight="1" x14ac:dyDescent="0.3">
      <c r="A89" s="5">
        <v>5</v>
      </c>
      <c r="B89" s="33" t="s">
        <v>119</v>
      </c>
      <c r="C89" s="7" t="s">
        <v>97</v>
      </c>
      <c r="D89" s="91"/>
      <c r="E89" s="91"/>
      <c r="F89" s="118"/>
    </row>
    <row r="90" spans="1:6" ht="71.25" customHeight="1" x14ac:dyDescent="0.3">
      <c r="A90" s="5">
        <v>6</v>
      </c>
      <c r="B90" s="6" t="s">
        <v>98</v>
      </c>
      <c r="C90" s="7" t="s">
        <v>42</v>
      </c>
      <c r="D90" s="91"/>
      <c r="E90" s="91"/>
      <c r="F90" s="118"/>
    </row>
    <row r="91" spans="1:6" ht="53.25" customHeight="1" x14ac:dyDescent="0.3">
      <c r="A91" s="5">
        <v>7</v>
      </c>
      <c r="B91" s="6" t="s">
        <v>99</v>
      </c>
      <c r="C91" s="7" t="s">
        <v>56</v>
      </c>
      <c r="D91" s="91"/>
      <c r="E91" s="91"/>
      <c r="F91" s="118"/>
    </row>
    <row r="92" spans="1:6" ht="81" customHeight="1" x14ac:dyDescent="0.3">
      <c r="A92" s="5">
        <v>8</v>
      </c>
      <c r="B92" s="6" t="s">
        <v>100</v>
      </c>
      <c r="C92" s="7" t="s">
        <v>101</v>
      </c>
      <c r="D92" s="91"/>
      <c r="E92" s="91"/>
      <c r="F92" s="118"/>
    </row>
    <row r="93" spans="1:6" ht="94.5" customHeight="1" x14ac:dyDescent="0.3">
      <c r="A93" s="5">
        <v>9</v>
      </c>
      <c r="B93" s="6" t="s">
        <v>102</v>
      </c>
      <c r="C93" s="19" t="s">
        <v>103</v>
      </c>
      <c r="D93" s="91"/>
      <c r="E93" s="91"/>
      <c r="F93" s="118"/>
    </row>
    <row r="94" spans="1:6" ht="57" customHeight="1" x14ac:dyDescent="0.3">
      <c r="A94" s="5">
        <v>10</v>
      </c>
      <c r="B94" s="33" t="s">
        <v>118</v>
      </c>
      <c r="C94" s="19" t="s">
        <v>104</v>
      </c>
      <c r="D94" s="91"/>
      <c r="E94" s="91"/>
      <c r="F94" s="118"/>
    </row>
    <row r="95" spans="1:6" ht="36" customHeight="1" x14ac:dyDescent="0.3">
      <c r="A95" s="5">
        <v>12</v>
      </c>
      <c r="B95" s="6" t="s">
        <v>105</v>
      </c>
      <c r="C95" s="19" t="s">
        <v>106</v>
      </c>
      <c r="D95" s="91"/>
      <c r="E95" s="91"/>
      <c r="F95" s="118"/>
    </row>
    <row r="96" spans="1:6" ht="42" customHeight="1" x14ac:dyDescent="0.3">
      <c r="A96" s="5">
        <v>13</v>
      </c>
      <c r="B96" s="6" t="s">
        <v>107</v>
      </c>
      <c r="C96" s="19" t="s">
        <v>108</v>
      </c>
      <c r="D96" s="91"/>
      <c r="E96" s="91"/>
      <c r="F96" s="118"/>
    </row>
    <row r="97" spans="1:8" ht="103.5" customHeight="1" thickBot="1" x14ac:dyDescent="0.35">
      <c r="A97" s="5">
        <v>14</v>
      </c>
      <c r="B97" s="6" t="s">
        <v>109</v>
      </c>
      <c r="C97" s="19" t="s">
        <v>110</v>
      </c>
      <c r="D97" s="91"/>
      <c r="E97" s="91"/>
      <c r="F97" s="118"/>
    </row>
    <row r="98" spans="1:8" ht="78.75" hidden="1" customHeight="1" thickBot="1" x14ac:dyDescent="0.35">
      <c r="A98" s="9" t="s">
        <v>111</v>
      </c>
      <c r="B98" s="10" t="s">
        <v>112</v>
      </c>
      <c r="C98" s="14" t="s">
        <v>113</v>
      </c>
      <c r="D98" s="92"/>
      <c r="E98" s="68"/>
      <c r="F98" s="119"/>
    </row>
    <row r="99" spans="1:8" x14ac:dyDescent="0.3">
      <c r="A99" s="110" t="s">
        <v>114</v>
      </c>
      <c r="B99" s="111"/>
      <c r="C99" s="111"/>
      <c r="D99" s="111"/>
      <c r="E99" s="116"/>
      <c r="F99" s="117"/>
    </row>
    <row r="100" spans="1:8" hidden="1" x14ac:dyDescent="0.3">
      <c r="A100" s="9" t="s">
        <v>115</v>
      </c>
      <c r="B100" s="20"/>
      <c r="C100" s="21"/>
      <c r="D100" s="37"/>
      <c r="E100" s="69"/>
      <c r="F100" s="22"/>
    </row>
    <row r="101" spans="1:8" x14ac:dyDescent="0.3">
      <c r="A101" s="23">
        <v>1</v>
      </c>
      <c r="B101" s="24" t="s">
        <v>116</v>
      </c>
      <c r="C101" s="25" t="s">
        <v>117</v>
      </c>
      <c r="D101" s="38">
        <f>F101*12*H101</f>
        <v>237907.19999999998</v>
      </c>
      <c r="E101" s="38">
        <v>237907.19999999998</v>
      </c>
      <c r="F101" s="26">
        <v>4</v>
      </c>
      <c r="H101">
        <v>4956.3999999999996</v>
      </c>
    </row>
    <row r="102" spans="1:8" ht="33" customHeight="1" thickBot="1" x14ac:dyDescent="0.35">
      <c r="A102" s="27"/>
      <c r="B102" s="28" t="s">
        <v>141</v>
      </c>
      <c r="C102" s="29"/>
      <c r="D102" s="144">
        <f>D101+D80+D76+D73+D67+D61+D56+D51+D47+D45+D30+D28+D25+D23+D18</f>
        <v>1383430.3679999998</v>
      </c>
      <c r="E102" s="144">
        <v>1383430.3679999998</v>
      </c>
      <c r="F102" s="143"/>
    </row>
    <row r="104" spans="1:8" s="72" customFormat="1" x14ac:dyDescent="0.3">
      <c r="A104" s="73"/>
      <c r="B104" s="101" t="s">
        <v>142</v>
      </c>
      <c r="C104" s="101"/>
      <c r="D104" s="101"/>
      <c r="E104" s="71"/>
    </row>
    <row r="105" spans="1:8" x14ac:dyDescent="0.3">
      <c r="A105" s="122"/>
      <c r="B105" s="124" t="s">
        <v>143</v>
      </c>
      <c r="C105" s="124" t="s">
        <v>144</v>
      </c>
      <c r="D105" s="124" t="s">
        <v>145</v>
      </c>
    </row>
    <row r="106" spans="1:8" x14ac:dyDescent="0.3">
      <c r="A106" s="123"/>
      <c r="B106" s="125"/>
      <c r="C106" s="125"/>
      <c r="D106" s="125"/>
    </row>
    <row r="107" spans="1:8" x14ac:dyDescent="0.3">
      <c r="A107" s="123"/>
      <c r="B107" s="125"/>
      <c r="C107" s="125"/>
      <c r="D107" s="125"/>
    </row>
    <row r="108" spans="1:8" x14ac:dyDescent="0.3">
      <c r="A108" s="74"/>
      <c r="B108" s="87" t="s">
        <v>146</v>
      </c>
      <c r="C108" s="88"/>
      <c r="D108" s="89"/>
    </row>
    <row r="109" spans="1:8" x14ac:dyDescent="0.3">
      <c r="A109" s="75"/>
      <c r="B109" s="76">
        <v>4343.21</v>
      </c>
      <c r="C109" s="77">
        <v>3850.96</v>
      </c>
      <c r="D109" s="77">
        <f>SUM(B109-C109)</f>
        <v>492.25</v>
      </c>
    </row>
    <row r="110" spans="1:8" x14ac:dyDescent="0.3">
      <c r="A110" s="75"/>
      <c r="B110" s="87" t="s">
        <v>147</v>
      </c>
      <c r="C110" s="88"/>
      <c r="D110" s="89"/>
    </row>
    <row r="111" spans="1:8" x14ac:dyDescent="0.3">
      <c r="A111" s="75"/>
      <c r="B111" s="76">
        <v>3973.72</v>
      </c>
      <c r="C111" s="77">
        <v>3516.55</v>
      </c>
      <c r="D111" s="77">
        <f>SUM(B111-C111)</f>
        <v>457.16999999999962</v>
      </c>
    </row>
    <row r="112" spans="1:8" x14ac:dyDescent="0.3">
      <c r="A112" s="75"/>
      <c r="B112" s="87" t="s">
        <v>148</v>
      </c>
      <c r="C112" s="88"/>
      <c r="D112" s="89"/>
    </row>
    <row r="113" spans="1:5" x14ac:dyDescent="0.3">
      <c r="A113" s="75"/>
      <c r="B113" s="78">
        <v>30143.57</v>
      </c>
      <c r="C113" s="77">
        <v>27089.53</v>
      </c>
      <c r="D113" s="77">
        <f>SUM(B113-C113)</f>
        <v>3054.0400000000009</v>
      </c>
    </row>
    <row r="114" spans="1:5" x14ac:dyDescent="0.3">
      <c r="A114" s="75"/>
      <c r="B114" s="87" t="s">
        <v>149</v>
      </c>
      <c r="C114" s="88"/>
      <c r="D114" s="89"/>
    </row>
    <row r="115" spans="1:5" x14ac:dyDescent="0.3">
      <c r="A115" s="75"/>
      <c r="B115" s="79">
        <v>1383430.3679999998</v>
      </c>
      <c r="C115" s="77">
        <v>1234747.79</v>
      </c>
      <c r="D115" s="77">
        <f>SUM(B115-C115)</f>
        <v>148682.57799999975</v>
      </c>
    </row>
    <row r="116" spans="1:5" s="72" customFormat="1" x14ac:dyDescent="0.3">
      <c r="A116" s="80" t="s">
        <v>150</v>
      </c>
      <c r="B116" s="81">
        <f>SUM(B115+B113+B111+B109)</f>
        <v>1421890.8679999998</v>
      </c>
      <c r="C116" s="81">
        <f t="shared" ref="C116:D116" si="0">SUM(C115+C113+C111+C109)</f>
        <v>1269204.83</v>
      </c>
      <c r="D116" s="81">
        <f t="shared" si="0"/>
        <v>152686.03799999977</v>
      </c>
      <c r="E116" s="71"/>
    </row>
    <row r="117" spans="1:5" x14ac:dyDescent="0.3">
      <c r="A117" s="82"/>
      <c r="B117" s="83"/>
      <c r="C117" s="83"/>
      <c r="D117" s="83"/>
    </row>
    <row r="118" spans="1:5" x14ac:dyDescent="0.3">
      <c r="A118" s="84"/>
      <c r="B118" s="85"/>
      <c r="C118" s="85"/>
      <c r="D118" s="86"/>
    </row>
    <row r="119" spans="1:5" x14ac:dyDescent="0.3">
      <c r="A119" s="84"/>
      <c r="B119" s="85"/>
      <c r="C119" s="85"/>
      <c r="D119" s="86"/>
    </row>
  </sheetData>
  <mergeCells count="65">
    <mergeCell ref="F76:F78"/>
    <mergeCell ref="A46:F46"/>
    <mergeCell ref="D25:D27"/>
    <mergeCell ref="F25:F27"/>
    <mergeCell ref="A29:F29"/>
    <mergeCell ref="E25:E27"/>
    <mergeCell ref="E30:E44"/>
    <mergeCell ref="E47:E50"/>
    <mergeCell ref="E51:E55"/>
    <mergeCell ref="A75:F75"/>
    <mergeCell ref="B4:C4"/>
    <mergeCell ref="A6:D6"/>
    <mergeCell ref="B11:D11"/>
    <mergeCell ref="B13:D13"/>
    <mergeCell ref="A99:F99"/>
    <mergeCell ref="A67:C67"/>
    <mergeCell ref="D67:D71"/>
    <mergeCell ref="F67:F71"/>
    <mergeCell ref="A72:F72"/>
    <mergeCell ref="D73:D74"/>
    <mergeCell ref="F73:F74"/>
    <mergeCell ref="A56:C56"/>
    <mergeCell ref="D56:D60"/>
    <mergeCell ref="F56:F60"/>
    <mergeCell ref="A61:C61"/>
    <mergeCell ref="F61:F66"/>
    <mergeCell ref="A82:A87"/>
    <mergeCell ref="C82:C87"/>
    <mergeCell ref="B84:B85"/>
    <mergeCell ref="A105:A107"/>
    <mergeCell ref="B105:B107"/>
    <mergeCell ref="C105:C107"/>
    <mergeCell ref="A15:F15"/>
    <mergeCell ref="A17:F17"/>
    <mergeCell ref="D18:D22"/>
    <mergeCell ref="F18:F22"/>
    <mergeCell ref="A24:F24"/>
    <mergeCell ref="E18:E22"/>
    <mergeCell ref="A30:C30"/>
    <mergeCell ref="D30:D44"/>
    <mergeCell ref="F30:F44"/>
    <mergeCell ref="A38:C38"/>
    <mergeCell ref="B104:D104"/>
    <mergeCell ref="D61:D66"/>
    <mergeCell ref="A47:C47"/>
    <mergeCell ref="D47:D50"/>
    <mergeCell ref="F47:F50"/>
    <mergeCell ref="A51:C51"/>
    <mergeCell ref="D51:D55"/>
    <mergeCell ref="F51:F55"/>
    <mergeCell ref="E56:E60"/>
    <mergeCell ref="A79:F79"/>
    <mergeCell ref="D80:D98"/>
    <mergeCell ref="F80:F98"/>
    <mergeCell ref="B108:D108"/>
    <mergeCell ref="B110:D110"/>
    <mergeCell ref="B112:D112"/>
    <mergeCell ref="B114:D114"/>
    <mergeCell ref="E61:E66"/>
    <mergeCell ref="D105:D107"/>
    <mergeCell ref="E67:E71"/>
    <mergeCell ref="E73:E74"/>
    <mergeCell ref="E76:E78"/>
    <mergeCell ref="E80:E97"/>
    <mergeCell ref="D76:D78"/>
  </mergeCells>
  <pageMargins left="0.7" right="0.7" top="0.75" bottom="0.75" header="0.3" footer="0.3"/>
  <pageSetup paperSize="9" scale="90" orientation="portrait" r:id="rId1"/>
  <rowBreaks count="3" manualBreakCount="3">
    <brk id="31" max="4" man="1"/>
    <brk id="55" max="16383" man="1"/>
    <brk id="78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2018-12-12T05:07:45Z</dcterms:created>
  <dcterms:modified xsi:type="dcterms:W3CDTF">2020-03-18T07:53:56Z</dcterms:modified>
</cp:coreProperties>
</file>