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Отчет по перечн работ 2019 г пр\ООО УК Концепт -2\"/>
    </mc:Choice>
  </mc:AlternateContent>
  <bookViews>
    <workbookView xWindow="0" yWindow="0" windowWidth="13728" windowHeight="8280"/>
  </bookViews>
  <sheets>
    <sheet name="Кирова 322" sheetId="1" r:id="rId1"/>
  </sheets>
  <definedNames>
    <definedName name="_xlnm.Print_Area" localSheetId="0">'Кирова 322'!$A$11:$F$100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7" i="1" l="1"/>
  <c r="C107" i="1"/>
  <c r="B107" i="1"/>
  <c r="D106" i="1"/>
  <c r="D41" i="1" l="1"/>
  <c r="D24" i="1"/>
  <c r="D99" i="1"/>
  <c r="D97" i="1"/>
  <c r="D76" i="1"/>
  <c r="D52" i="1"/>
  <c r="D72" i="1"/>
  <c r="D69" i="1"/>
  <c r="D63" i="1"/>
  <c r="D57" i="1"/>
  <c r="D47" i="1"/>
  <c r="D43" i="1"/>
  <c r="D26" i="1"/>
  <c r="D21" i="1"/>
  <c r="D19" i="1"/>
  <c r="D14" i="1"/>
  <c r="F98" i="1" l="1"/>
  <c r="D98" i="1" s="1"/>
  <c r="D100" i="1" s="1"/>
</calcChain>
</file>

<file path=xl/sharedStrings.xml><?xml version="1.0" encoding="utf-8"?>
<sst xmlns="http://schemas.openxmlformats.org/spreadsheetml/2006/main" count="222" uniqueCount="148">
  <si>
    <t>Перечень работ и услуг по содержанию и ремонту общего имущества в многоквартирном доме № 322 по ул. Кирова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</si>
  <si>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</si>
  <si>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</si>
  <si>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</si>
  <si>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</si>
  <si>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</si>
  <si>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</si>
  <si>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</si>
  <si>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</si>
  <si>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</si>
  <si>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</si>
  <si>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</si>
  <si>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</si>
  <si>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</si>
  <si>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</si>
  <si>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</si>
  <si>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</si>
  <si>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</si>
  <si>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</si>
  <si>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</si>
  <si>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</si>
  <si>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</si>
  <si>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</si>
  <si>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</si>
  <si>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</si>
  <si>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</si>
  <si>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</si>
  <si>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</si>
  <si>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</si>
  <si>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</si>
  <si>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</si>
  <si>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</si>
  <si>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</si>
  <si>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</si>
  <si>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</si>
  <si>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</si>
  <si>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 xml:space="preserve">5. </t>
  </si>
  <si>
    <t>Прочистка ливневой канализации</t>
  </si>
  <si>
    <t>1 раз в сезон</t>
  </si>
  <si>
    <t>Уборка крыльца и площадки перед входом в подъезд, очистка металлической решетки и приямка</t>
  </si>
  <si>
    <t>3 раза в неделю</t>
  </si>
  <si>
    <t>ежедневно</t>
  </si>
  <si>
    <t>Завоз , с полной заменой песка, в детскую песочницу.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</si>
  <si>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</si>
  <si>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</si>
  <si>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</si>
  <si>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</si>
  <si>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</si>
  <si>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</si>
  <si>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</si>
  <si>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</si>
  <si>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</si>
  <si>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</si>
  <si>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</si>
  <si>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</si>
  <si>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</si>
  <si>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</si>
  <si>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</si>
  <si>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</si>
  <si>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</si>
  <si>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</si>
  <si>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</si>
  <si>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</si>
  <si>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</si>
  <si>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</si>
  <si>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</si>
  <si>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</si>
  <si>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</si>
  <si>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</si>
  <si>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</si>
  <si>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</si>
  <si>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</si>
  <si>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</si>
  <si>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</si>
  <si>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</si>
  <si>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</si>
  <si>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</si>
  <si>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</si>
  <si>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</si>
  <si>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</si>
  <si>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</si>
  <si>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</si>
  <si>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</si>
  <si>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</si>
  <si>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</si>
  <si>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</si>
  <si>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</si>
  <si>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</si>
  <si>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</si>
  <si>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</si>
  <si>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</si>
  <si>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</si>
  <si>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</si>
  <si>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</si>
  <si>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</si>
  <si>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</si>
  <si>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</si>
  <si>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</si>
  <si>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</si>
  <si>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</si>
  <si>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</si>
  <si>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</si>
  <si>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</si>
  <si>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</si>
  <si>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</si>
  <si>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</si>
  <si>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</si>
  <si>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</si>
  <si>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</si>
  <si>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</si>
  <si>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</si>
  <si>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</si>
  <si>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</si>
  <si>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</si>
  <si>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Ремонт отмостки-45м2</t>
  </si>
  <si>
    <t>апрель-сентябрь</t>
  </si>
  <si>
    <t>Установка зонтов над вентиляционнми каналами-3шт</t>
  </si>
  <si>
    <t>Установка светодиодных светильников и датчиков движения -12шт</t>
  </si>
  <si>
    <t>январь</t>
  </si>
  <si>
    <t>Всего в год руб. за ____1288,5_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</si>
  <si>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</si>
  <si>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</si>
  <si>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</si>
  <si>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</si>
  <si>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 xml:space="preserve">                   Отчет о выполненных работах и оказанных услугах по содержанию общего имущества </t>
  </si>
  <si>
    <t xml:space="preserve">                              многоквартирного дома № 322 по ул. Кирова  города Белогорск </t>
  </si>
  <si>
    <t>Год постройки</t>
  </si>
  <si>
    <t>Год первого планируемого капитального ремонта в соответствии с региональной программой</t>
  </si>
  <si>
    <t>2023г-2025г</t>
  </si>
  <si>
    <t>Количество этажей</t>
  </si>
  <si>
    <t>Количество подъездов</t>
  </si>
  <si>
    <t>Количество квартир</t>
  </si>
  <si>
    <t>Общая жиая площадь МКД , кв.м.</t>
  </si>
  <si>
    <t>Площадь лестничных клеток, тамбуров,  кв.м.</t>
  </si>
  <si>
    <t>Сбор и вывоз твердых бытовых отходов</t>
  </si>
  <si>
    <t>Вывоз твердых бытовых отходов</t>
  </si>
  <si>
    <t>Вывоз крупногабаритного мусора</t>
  </si>
  <si>
    <t>Уборка контейнерных площадок, расположенных на придомовой территории многоквартирного дома</t>
  </si>
  <si>
    <t>Плановая стоимость работ и услуг на 2019г., руб.</t>
  </si>
  <si>
    <t>Фактическое выполнение работ и  услуг в 2019г., руб.</t>
  </si>
  <si>
    <r>
      <t xml:space="preserve">                                                     за период </t>
    </r>
    <r>
      <rPr>
        <b/>
        <u/>
        <sz val="9"/>
        <color indexed="8"/>
        <rFont val="Times New Roman"/>
        <family val="1"/>
        <charset val="204"/>
      </rPr>
      <t>с 01 января  по 31 декабря 2019 года.</t>
    </r>
  </si>
  <si>
    <t xml:space="preserve">Сведения за 2019 год о начислении платы за ЖКУ. </t>
  </si>
  <si>
    <t>Сумма начислений, руб.</t>
  </si>
  <si>
    <t>Сумма оплаты , руб.</t>
  </si>
  <si>
    <t>Сумма задолженности, руб.</t>
  </si>
  <si>
    <t>Содержание и ремонт общего имущества МКД</t>
  </si>
  <si>
    <t>Итого:</t>
  </si>
  <si>
    <t>Прочие услуги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</si>
</sst>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0"/>
      <name val="Calibri"/>
      <family val="2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u/>
      <sz val="9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0" fontId="14" fillId="0" borderId="0"/>
    <xf numFmtId="0" fontId="14" fillId="0" borderId="0"/>
  </cellStyleXfs>
  <cellXfs count="126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7" xfId="0" applyFont="1" applyBorder="1" applyAlignment="1">
      <alignment wrapText="1"/>
    </xf>
    <xf numFmtId="0" fontId="4" fillId="0" borderId="9" xfId="0" applyFont="1" applyBorder="1" applyAlignment="1">
      <alignment wrapText="1"/>
    </xf>
    <xf numFmtId="0" fontId="4" fillId="0" borderId="7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6" fillId="0" borderId="7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top" wrapText="1"/>
    </xf>
    <xf numFmtId="0" fontId="8" fillId="0" borderId="26" xfId="0" applyFont="1" applyBorder="1" applyAlignment="1">
      <alignment vertical="top" wrapText="1"/>
    </xf>
    <xf numFmtId="0" fontId="7" fillId="0" borderId="26" xfId="0" applyFont="1" applyBorder="1" applyAlignment="1">
      <alignment horizontal="center" vertical="top" wrapText="1"/>
    </xf>
    <xf numFmtId="0" fontId="2" fillId="0" borderId="27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0" fillId="0" borderId="0" xfId="0" applyAlignment="1">
      <alignment horizontal="center"/>
    </xf>
    <xf numFmtId="0" fontId="2" fillId="0" borderId="25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0" fillId="0" borderId="7" xfId="0" applyNumberFormat="1" applyBorder="1" applyAlignment="1">
      <alignment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9" fillId="0" borderId="0" xfId="1" applyAlignment="1">
      <alignment horizontal="center"/>
    </xf>
    <xf numFmtId="0" fontId="10" fillId="0" borderId="0" xfId="1" applyFont="1"/>
    <xf numFmtId="0" fontId="9" fillId="0" borderId="0" xfId="1"/>
    <xf numFmtId="0" fontId="12" fillId="0" borderId="0" xfId="1" applyFont="1"/>
    <xf numFmtId="0" fontId="12" fillId="0" borderId="0" xfId="1" applyFont="1" applyAlignment="1">
      <alignment horizontal="right"/>
    </xf>
    <xf numFmtId="0" fontId="12" fillId="0" borderId="0" xfId="0" applyFont="1" applyFill="1" applyAlignment="1">
      <alignment horizontal="right"/>
    </xf>
    <xf numFmtId="0" fontId="2" fillId="0" borderId="7" xfId="0" applyFont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32" xfId="0" applyFont="1" applyBorder="1" applyAlignment="1">
      <alignment horizontal="center" vertical="center" wrapText="1"/>
    </xf>
    <xf numFmtId="0" fontId="4" fillId="0" borderId="15" xfId="0" applyFont="1" applyBorder="1" applyAlignment="1">
      <alignment wrapText="1"/>
    </xf>
    <xf numFmtId="0" fontId="4" fillId="0" borderId="15" xfId="0" applyFont="1" applyBorder="1" applyAlignment="1">
      <alignment horizontal="center" wrapText="1"/>
    </xf>
    <xf numFmtId="0" fontId="4" fillId="0" borderId="15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top" wrapText="1"/>
    </xf>
    <xf numFmtId="0" fontId="2" fillId="0" borderId="2" xfId="0" applyFont="1" applyBorder="1" applyAlignment="1">
      <alignment vertical="center" wrapText="1"/>
    </xf>
    <xf numFmtId="0" fontId="13" fillId="0" borderId="0" xfId="0" applyFont="1"/>
    <xf numFmtId="0" fontId="2" fillId="0" borderId="8" xfId="0" applyFont="1" applyFill="1" applyBorder="1" applyAlignment="1">
      <alignment horizontal="center" vertical="center" wrapText="1"/>
    </xf>
    <xf numFmtId="0" fontId="15" fillId="0" borderId="10" xfId="0" applyFont="1" applyBorder="1"/>
    <xf numFmtId="4" fontId="2" fillId="2" borderId="7" xfId="2" applyNumberFormat="1" applyFont="1" applyFill="1" applyBorder="1" applyAlignment="1">
      <alignment horizontal="center" vertical="top"/>
    </xf>
    <xf numFmtId="0" fontId="15" fillId="0" borderId="7" xfId="0" applyFont="1" applyBorder="1" applyAlignment="1">
      <alignment horizontal="center"/>
    </xf>
    <xf numFmtId="4" fontId="2" fillId="2" borderId="7" xfId="3" applyNumberFormat="1" applyFont="1" applyFill="1" applyBorder="1" applyAlignment="1">
      <alignment horizontal="center" vertical="top"/>
    </xf>
    <xf numFmtId="0" fontId="16" fillId="0" borderId="7" xfId="0" applyFont="1" applyBorder="1" applyAlignment="1">
      <alignment horizontal="left"/>
    </xf>
    <xf numFmtId="4" fontId="16" fillId="0" borderId="7" xfId="0" applyNumberFormat="1" applyFont="1" applyFill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29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0" fillId="0" borderId="10" xfId="0" applyBorder="1"/>
    <xf numFmtId="0" fontId="2" fillId="0" borderId="8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34" xfId="0" applyFont="1" applyBorder="1" applyAlignment="1">
      <alignment wrapText="1"/>
    </xf>
    <xf numFmtId="0" fontId="15" fillId="0" borderId="35" xfId="0" applyFont="1" applyBorder="1" applyAlignment="1">
      <alignment wrapText="1"/>
    </xf>
    <xf numFmtId="0" fontId="3" fillId="0" borderId="21" xfId="0" applyFont="1" applyFill="1" applyBorder="1" applyAlignment="1">
      <alignment horizontal="center" vertical="top" wrapText="1"/>
    </xf>
    <xf numFmtId="0" fontId="3" fillId="0" borderId="36" xfId="0" applyFont="1" applyFill="1" applyBorder="1" applyAlignment="1">
      <alignment horizontal="center" vertical="top" wrapText="1"/>
    </xf>
    <xf numFmtId="0" fontId="3" fillId="0" borderId="37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top" wrapText="1"/>
    </xf>
    <xf numFmtId="0" fontId="2" fillId="2" borderId="18" xfId="0" applyFont="1" applyFill="1" applyBorder="1" applyAlignment="1">
      <alignment horizontal="center" vertical="top" wrapText="1"/>
    </xf>
    <xf numFmtId="0" fontId="2" fillId="2" borderId="38" xfId="0" applyFont="1" applyFill="1" applyBorder="1" applyAlignment="1">
      <alignment horizontal="center" vertical="top" wrapText="1"/>
    </xf>
    <xf numFmtId="2" fontId="10" fillId="0" borderId="0" xfId="1" applyNumberFormat="1" applyFont="1" applyFill="1" applyAlignment="1"/>
    <xf numFmtId="0" fontId="12" fillId="0" borderId="0" xfId="0" applyFont="1" applyFill="1" applyAlignment="1">
      <alignment horizontal="center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</cellXfs>
  <cellStyles count="4">
    <cellStyle name="Обычный" xfId="0" builtinId="0"/>
    <cellStyle name="Обычный 2" xfId="1"/>
    <cellStyle name="Обычный_горэнерго" xfId="3"/>
    <cellStyle name="Обычный_Лист1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/>
  <dimension ref="A1:I107"/>
  <sheetViews>
    <sheetView tabSelected="1" topLeftCell="A71" workbookViewId="0">
      <selection activeCell="A75" sqref="A75:F75"/>
    </sheetView>
  </sheetViews>
  <sheetFormatPr defaultRowHeight="14.4" x14ac:dyDescent="0.3"/>
  <cols>
    <col min="1" max="1" width="6" style="40" customWidth="1"/>
    <col min="2" max="2" width="44.33203125" customWidth="1"/>
    <col min="3" max="3" width="18" customWidth="1"/>
    <col min="4" max="5" width="12.44140625" customWidth="1"/>
    <col min="6" max="6" width="0.33203125" customWidth="1"/>
    <col min="7" max="7" width="8.6640625" hidden="1" customWidth="1"/>
    <col min="8" max="8" width="8.88671875" hidden="1" customWidth="1"/>
    <col min="9" max="9" width="10" hidden="1" customWidth="1"/>
    <col min="10" max="10" width="9.88671875" customWidth="1"/>
  </cols>
  <sheetData>
    <row r="1" spans="1:9" s="50" customFormat="1" x14ac:dyDescent="0.3">
      <c r="A1" s="48"/>
      <c r="B1" s="49" t="s">
        <v>124</v>
      </c>
      <c r="C1" s="49"/>
      <c r="D1" s="49"/>
      <c r="E1" s="49"/>
      <c r="F1" s="49"/>
    </row>
    <row r="2" spans="1:9" s="50" customFormat="1" x14ac:dyDescent="0.3">
      <c r="A2" s="48"/>
      <c r="B2" s="49" t="s">
        <v>125</v>
      </c>
      <c r="C2" s="49"/>
      <c r="D2" s="49"/>
      <c r="E2" s="49"/>
      <c r="F2" s="49"/>
    </row>
    <row r="3" spans="1:9" s="50" customFormat="1" x14ac:dyDescent="0.3">
      <c r="A3" s="48"/>
      <c r="B3" s="120" t="s">
        <v>140</v>
      </c>
      <c r="C3" s="120"/>
      <c r="D3" s="120"/>
      <c r="E3" s="120"/>
      <c r="F3" s="120"/>
    </row>
    <row r="4" spans="1:9" s="50" customFormat="1" x14ac:dyDescent="0.3">
      <c r="A4" s="48"/>
      <c r="B4" s="51"/>
      <c r="C4" s="51" t="s">
        <v>126</v>
      </c>
      <c r="D4" s="51"/>
      <c r="E4" s="51">
        <v>1983</v>
      </c>
      <c r="F4" s="52">
        <v>1983</v>
      </c>
    </row>
    <row r="5" spans="1:9" x14ac:dyDescent="0.3">
      <c r="A5" s="121" t="s">
        <v>127</v>
      </c>
      <c r="B5" s="121"/>
      <c r="C5" s="121"/>
      <c r="D5" s="121"/>
      <c r="E5" s="55" t="s">
        <v>128</v>
      </c>
      <c r="F5" s="53" t="s">
        <v>128</v>
      </c>
    </row>
    <row r="6" spans="1:9" s="50" customFormat="1" x14ac:dyDescent="0.3">
      <c r="A6" s="48"/>
      <c r="B6" s="51"/>
      <c r="C6" s="51" t="s">
        <v>129</v>
      </c>
      <c r="D6" s="51"/>
      <c r="E6" s="51">
        <v>3</v>
      </c>
      <c r="F6" s="52">
        <v>3</v>
      </c>
    </row>
    <row r="7" spans="1:9" s="50" customFormat="1" x14ac:dyDescent="0.3">
      <c r="A7" s="48"/>
      <c r="B7" s="51"/>
      <c r="C7" s="51" t="s">
        <v>130</v>
      </c>
      <c r="D7" s="51"/>
      <c r="E7" s="51">
        <v>3</v>
      </c>
      <c r="F7" s="52">
        <v>3</v>
      </c>
    </row>
    <row r="8" spans="1:9" s="50" customFormat="1" x14ac:dyDescent="0.3">
      <c r="A8" s="48"/>
      <c r="B8" s="51"/>
      <c r="C8" s="51" t="s">
        <v>131</v>
      </c>
      <c r="D8" s="51"/>
      <c r="E8" s="51">
        <v>27</v>
      </c>
      <c r="F8" s="52">
        <v>27</v>
      </c>
    </row>
    <row r="9" spans="1:9" s="50" customFormat="1" x14ac:dyDescent="0.3">
      <c r="A9" s="48"/>
      <c r="B9" s="51"/>
      <c r="C9" s="51" t="s">
        <v>132</v>
      </c>
      <c r="D9" s="51"/>
      <c r="E9" s="51">
        <v>1288.5</v>
      </c>
      <c r="F9" s="52">
        <v>1288.5</v>
      </c>
    </row>
    <row r="10" spans="1:9" s="50" customFormat="1" x14ac:dyDescent="0.3">
      <c r="A10" s="48"/>
      <c r="B10" s="51"/>
      <c r="C10" s="51" t="s">
        <v>133</v>
      </c>
      <c r="D10" s="51"/>
      <c r="E10" s="51">
        <v>258.60000000000002</v>
      </c>
      <c r="F10" s="52">
        <v>258.60000000000002</v>
      </c>
    </row>
    <row r="11" spans="1:9" ht="0.6" customHeight="1" thickBot="1" x14ac:dyDescent="0.35">
      <c r="A11" s="87" t="s">
        <v>0</v>
      </c>
      <c r="B11" s="87"/>
      <c r="C11" s="87"/>
      <c r="D11" s="87"/>
      <c r="E11" s="87"/>
      <c r="F11" s="87"/>
      <c r="I11">
        <v>1288.5</v>
      </c>
    </row>
    <row r="12" spans="1:9" ht="129" customHeight="1" thickBot="1" x14ac:dyDescent="0.35">
      <c r="A12" s="1" t="s">
        <v>1</v>
      </c>
      <c r="B12" s="2" t="s">
        <v>2</v>
      </c>
      <c r="C12" s="2" t="s">
        <v>3</v>
      </c>
      <c r="D12" s="62" t="s">
        <v>138</v>
      </c>
      <c r="E12" s="62" t="s">
        <v>139</v>
      </c>
      <c r="F12" s="3" t="s">
        <v>4</v>
      </c>
    </row>
    <row r="13" spans="1:9" x14ac:dyDescent="0.3">
      <c r="A13" s="71" t="s">
        <v>5</v>
      </c>
      <c r="B13" s="72"/>
      <c r="C13" s="72"/>
      <c r="D13" s="72"/>
      <c r="E13" s="88"/>
      <c r="F13" s="75"/>
    </row>
    <row r="14" spans="1:9" ht="93" customHeight="1" x14ac:dyDescent="0.3">
      <c r="A14" s="38" t="s">
        <v>6</v>
      </c>
      <c r="B14" s="4" t="s">
        <v>7</v>
      </c>
      <c r="C14" s="5" t="s">
        <v>8</v>
      </c>
      <c r="D14" s="77">
        <f>I11*F14*12</f>
        <v>11596.5</v>
      </c>
      <c r="E14" s="77">
        <v>11596.5</v>
      </c>
      <c r="F14" s="85">
        <v>0.75</v>
      </c>
    </row>
    <row r="15" spans="1:9" ht="42.75" customHeight="1" x14ac:dyDescent="0.3">
      <c r="A15" s="38" t="s">
        <v>9</v>
      </c>
      <c r="B15" s="4" t="s">
        <v>10</v>
      </c>
      <c r="C15" s="5" t="s">
        <v>11</v>
      </c>
      <c r="D15" s="78"/>
      <c r="E15" s="78"/>
      <c r="F15" s="85"/>
    </row>
    <row r="16" spans="1:9" ht="30.75" customHeight="1" x14ac:dyDescent="0.3">
      <c r="A16" s="38" t="s">
        <v>12</v>
      </c>
      <c r="B16" s="4" t="s">
        <v>13</v>
      </c>
      <c r="C16" s="5" t="s">
        <v>11</v>
      </c>
      <c r="D16" s="78"/>
      <c r="E16" s="78"/>
      <c r="F16" s="85"/>
    </row>
    <row r="17" spans="1:6" ht="40.5" customHeight="1" x14ac:dyDescent="0.3">
      <c r="A17" s="38" t="s">
        <v>14</v>
      </c>
      <c r="B17" s="4" t="s">
        <v>15</v>
      </c>
      <c r="C17" s="5" t="s">
        <v>11</v>
      </c>
      <c r="D17" s="78"/>
      <c r="E17" s="78"/>
      <c r="F17" s="85"/>
    </row>
    <row r="18" spans="1:6" ht="55.5" customHeight="1" x14ac:dyDescent="0.3">
      <c r="A18" s="38" t="s">
        <v>16</v>
      </c>
      <c r="B18" s="4" t="s">
        <v>17</v>
      </c>
      <c r="C18" s="5" t="s">
        <v>11</v>
      </c>
      <c r="D18" s="89"/>
      <c r="E18" s="89"/>
      <c r="F18" s="85"/>
    </row>
    <row r="19" spans="1:6" ht="32.25" customHeight="1" thickBot="1" x14ac:dyDescent="0.35">
      <c r="A19" s="6" t="s">
        <v>18</v>
      </c>
      <c r="B19" s="7" t="s">
        <v>19</v>
      </c>
      <c r="C19" s="8"/>
      <c r="D19" s="9">
        <f>F19*I11*12</f>
        <v>1546.1999999999998</v>
      </c>
      <c r="E19" s="56">
        <v>1546.1999999999998</v>
      </c>
      <c r="F19" s="10">
        <v>0.1</v>
      </c>
    </row>
    <row r="20" spans="1:6" x14ac:dyDescent="0.3">
      <c r="A20" s="71" t="s">
        <v>20</v>
      </c>
      <c r="B20" s="72"/>
      <c r="C20" s="72"/>
      <c r="D20" s="72"/>
      <c r="E20" s="88"/>
      <c r="F20" s="75"/>
    </row>
    <row r="21" spans="1:6" ht="35.25" customHeight="1" x14ac:dyDescent="0.3">
      <c r="A21" s="38" t="s">
        <v>6</v>
      </c>
      <c r="B21" s="4" t="s">
        <v>21</v>
      </c>
      <c r="C21" s="5" t="s">
        <v>22</v>
      </c>
      <c r="D21" s="76">
        <f>I11*12*F21</f>
        <v>16235.1</v>
      </c>
      <c r="E21" s="77">
        <v>16235.1</v>
      </c>
      <c r="F21" s="85">
        <v>1.05</v>
      </c>
    </row>
    <row r="22" spans="1:6" ht="37.5" customHeight="1" x14ac:dyDescent="0.3">
      <c r="A22" s="38" t="s">
        <v>9</v>
      </c>
      <c r="B22" s="4" t="s">
        <v>23</v>
      </c>
      <c r="C22" s="5" t="s">
        <v>24</v>
      </c>
      <c r="D22" s="76"/>
      <c r="E22" s="78"/>
      <c r="F22" s="85"/>
    </row>
    <row r="23" spans="1:6" ht="78" customHeight="1" x14ac:dyDescent="0.3">
      <c r="A23" s="38" t="s">
        <v>12</v>
      </c>
      <c r="B23" s="4" t="s">
        <v>25</v>
      </c>
      <c r="C23" s="5" t="s">
        <v>24</v>
      </c>
      <c r="D23" s="76"/>
      <c r="E23" s="89"/>
      <c r="F23" s="85"/>
    </row>
    <row r="24" spans="1:6" ht="43.5" customHeight="1" thickBot="1" x14ac:dyDescent="0.35">
      <c r="A24" s="6" t="s">
        <v>14</v>
      </c>
      <c r="B24" s="7" t="s">
        <v>26</v>
      </c>
      <c r="C24" s="11" t="s">
        <v>11</v>
      </c>
      <c r="D24" s="11">
        <f>I11*12*F24</f>
        <v>3247.02</v>
      </c>
      <c r="E24" s="15">
        <v>3247.02</v>
      </c>
      <c r="F24" s="12">
        <v>0.21</v>
      </c>
    </row>
    <row r="25" spans="1:6" x14ac:dyDescent="0.3">
      <c r="A25" s="71" t="s">
        <v>27</v>
      </c>
      <c r="B25" s="72"/>
      <c r="C25" s="72"/>
      <c r="D25" s="90"/>
      <c r="E25" s="91"/>
      <c r="F25" s="75"/>
    </row>
    <row r="26" spans="1:6" x14ac:dyDescent="0.3">
      <c r="A26" s="92" t="s">
        <v>28</v>
      </c>
      <c r="B26" s="93"/>
      <c r="C26" s="94"/>
      <c r="D26" s="77">
        <f>I11*12*F26</f>
        <v>48241.440000000002</v>
      </c>
      <c r="E26" s="99">
        <v>48241.440000000002</v>
      </c>
      <c r="F26" s="95">
        <v>3.12</v>
      </c>
    </row>
    <row r="27" spans="1:6" ht="25.5" customHeight="1" x14ac:dyDescent="0.3">
      <c r="A27" s="38" t="s">
        <v>6</v>
      </c>
      <c r="B27" s="4" t="s">
        <v>29</v>
      </c>
      <c r="C27" s="13" t="s">
        <v>30</v>
      </c>
      <c r="D27" s="78"/>
      <c r="E27" s="100"/>
      <c r="F27" s="95"/>
    </row>
    <row r="28" spans="1:6" ht="57.6" customHeight="1" x14ac:dyDescent="0.3">
      <c r="A28" s="38" t="s">
        <v>9</v>
      </c>
      <c r="B28" s="4" t="s">
        <v>31</v>
      </c>
      <c r="C28" s="13" t="s">
        <v>32</v>
      </c>
      <c r="D28" s="78"/>
      <c r="E28" s="100"/>
      <c r="F28" s="95"/>
    </row>
    <row r="29" spans="1:6" x14ac:dyDescent="0.3">
      <c r="A29" s="38" t="s">
        <v>12</v>
      </c>
      <c r="B29" s="4" t="s">
        <v>33</v>
      </c>
      <c r="C29" s="13" t="s">
        <v>30</v>
      </c>
      <c r="D29" s="78"/>
      <c r="E29" s="100"/>
      <c r="F29" s="95"/>
    </row>
    <row r="30" spans="1:6" ht="25.5" customHeight="1" x14ac:dyDescent="0.3">
      <c r="A30" s="38" t="s">
        <v>14</v>
      </c>
      <c r="B30" s="4" t="s">
        <v>34</v>
      </c>
      <c r="C30" s="13" t="s">
        <v>35</v>
      </c>
      <c r="D30" s="78"/>
      <c r="E30" s="100"/>
      <c r="F30" s="95"/>
    </row>
    <row r="31" spans="1:6" ht="21.75" customHeight="1" x14ac:dyDescent="0.3">
      <c r="A31" s="38" t="s">
        <v>36</v>
      </c>
      <c r="B31" s="4" t="s">
        <v>37</v>
      </c>
      <c r="C31" s="13" t="s">
        <v>38</v>
      </c>
      <c r="D31" s="78"/>
      <c r="E31" s="100"/>
      <c r="F31" s="95"/>
    </row>
    <row r="32" spans="1:6" ht="41.25" customHeight="1" x14ac:dyDescent="0.3">
      <c r="A32" s="38" t="s">
        <v>18</v>
      </c>
      <c r="B32" s="4" t="s">
        <v>39</v>
      </c>
      <c r="C32" s="13" t="s">
        <v>40</v>
      </c>
      <c r="D32" s="78"/>
      <c r="E32" s="100"/>
      <c r="F32" s="95"/>
    </row>
    <row r="33" spans="1:6" ht="27" customHeight="1" x14ac:dyDescent="0.3">
      <c r="A33" s="37">
        <v>8</v>
      </c>
      <c r="B33" s="4" t="s">
        <v>42</v>
      </c>
      <c r="C33" s="14" t="s">
        <v>43</v>
      </c>
      <c r="D33" s="78"/>
      <c r="E33" s="100"/>
      <c r="F33" s="95"/>
    </row>
    <row r="34" spans="1:6" x14ac:dyDescent="0.3">
      <c r="A34" s="97" t="s">
        <v>44</v>
      </c>
      <c r="B34" s="98"/>
      <c r="C34" s="98"/>
      <c r="D34" s="78"/>
      <c r="E34" s="100"/>
      <c r="F34" s="95"/>
    </row>
    <row r="35" spans="1:6" ht="48" customHeight="1" x14ac:dyDescent="0.3">
      <c r="A35" s="38">
        <v>9</v>
      </c>
      <c r="B35" s="4" t="s">
        <v>45</v>
      </c>
      <c r="C35" s="13" t="s">
        <v>46</v>
      </c>
      <c r="D35" s="78"/>
      <c r="E35" s="100"/>
      <c r="F35" s="95"/>
    </row>
    <row r="36" spans="1:6" ht="48.75" customHeight="1" x14ac:dyDescent="0.3">
      <c r="A36" s="38">
        <v>10</v>
      </c>
      <c r="B36" s="4" t="s">
        <v>47</v>
      </c>
      <c r="C36" s="13" t="s">
        <v>46</v>
      </c>
      <c r="D36" s="78"/>
      <c r="E36" s="100"/>
      <c r="F36" s="95"/>
    </row>
    <row r="37" spans="1:6" ht="47.25" customHeight="1" x14ac:dyDescent="0.3">
      <c r="A37" s="38">
        <v>11</v>
      </c>
      <c r="B37" s="4" t="s">
        <v>48</v>
      </c>
      <c r="C37" s="13" t="s">
        <v>30</v>
      </c>
      <c r="D37" s="78"/>
      <c r="E37" s="100"/>
      <c r="F37" s="95"/>
    </row>
    <row r="38" spans="1:6" ht="25.5" customHeight="1" x14ac:dyDescent="0.3">
      <c r="A38" s="38">
        <v>12</v>
      </c>
      <c r="B38" s="4" t="s">
        <v>49</v>
      </c>
      <c r="C38" s="13" t="s">
        <v>30</v>
      </c>
      <c r="D38" s="78"/>
      <c r="E38" s="100"/>
      <c r="F38" s="95"/>
    </row>
    <row r="39" spans="1:6" ht="36.75" customHeight="1" x14ac:dyDescent="0.3">
      <c r="A39" s="38">
        <v>13</v>
      </c>
      <c r="B39" s="4" t="s">
        <v>31</v>
      </c>
      <c r="C39" s="13" t="s">
        <v>50</v>
      </c>
      <c r="D39" s="78"/>
      <c r="E39" s="100"/>
      <c r="F39" s="95"/>
    </row>
    <row r="40" spans="1:6" ht="21.75" customHeight="1" x14ac:dyDescent="0.3">
      <c r="A40" s="6">
        <v>14</v>
      </c>
      <c r="B40" s="7" t="s">
        <v>51</v>
      </c>
      <c r="C40" s="15" t="s">
        <v>30</v>
      </c>
      <c r="D40" s="78"/>
      <c r="E40" s="101"/>
      <c r="F40" s="96"/>
    </row>
    <row r="41" spans="1:6" ht="100.2" customHeight="1" thickBot="1" x14ac:dyDescent="0.35">
      <c r="A41" s="35">
        <v>16</v>
      </c>
      <c r="B41" s="43" t="s">
        <v>122</v>
      </c>
      <c r="C41" s="54" t="s">
        <v>123</v>
      </c>
      <c r="D41" s="36">
        <f>9*F41*I11</f>
        <v>347.89500000000004</v>
      </c>
      <c r="E41" s="54">
        <v>347.89500000000004</v>
      </c>
      <c r="F41" s="34">
        <v>0.03</v>
      </c>
    </row>
    <row r="42" spans="1:6" x14ac:dyDescent="0.3">
      <c r="A42" s="71" t="s">
        <v>52</v>
      </c>
      <c r="B42" s="72"/>
      <c r="C42" s="73"/>
      <c r="D42" s="73"/>
      <c r="E42" s="74"/>
      <c r="F42" s="75"/>
    </row>
    <row r="43" spans="1:6" x14ac:dyDescent="0.3">
      <c r="A43" s="92" t="s">
        <v>53</v>
      </c>
      <c r="B43" s="93"/>
      <c r="C43" s="93"/>
      <c r="D43" s="76">
        <f>I11*12*F43</f>
        <v>12833.46</v>
      </c>
      <c r="E43" s="77">
        <v>12833.46</v>
      </c>
      <c r="F43" s="85">
        <v>0.83</v>
      </c>
    </row>
    <row r="44" spans="1:6" ht="98.25" customHeight="1" x14ac:dyDescent="0.3">
      <c r="A44" s="38" t="s">
        <v>6</v>
      </c>
      <c r="B44" s="4" t="s">
        <v>54</v>
      </c>
      <c r="C44" s="5" t="s">
        <v>55</v>
      </c>
      <c r="D44" s="76"/>
      <c r="E44" s="78"/>
      <c r="F44" s="85"/>
    </row>
    <row r="45" spans="1:6" ht="60.75" customHeight="1" x14ac:dyDescent="0.3">
      <c r="A45" s="38" t="s">
        <v>9</v>
      </c>
      <c r="B45" s="4" t="s">
        <v>56</v>
      </c>
      <c r="C45" s="5" t="s">
        <v>55</v>
      </c>
      <c r="D45" s="76"/>
      <c r="E45" s="78"/>
      <c r="F45" s="85"/>
    </row>
    <row r="46" spans="1:6" ht="21" customHeight="1" thickBot="1" x14ac:dyDescent="0.35">
      <c r="A46" s="6" t="s">
        <v>12</v>
      </c>
      <c r="B46" s="7" t="s">
        <v>57</v>
      </c>
      <c r="C46" s="16" t="s">
        <v>58</v>
      </c>
      <c r="D46" s="77"/>
      <c r="E46" s="79"/>
      <c r="F46" s="86"/>
    </row>
    <row r="47" spans="1:6" x14ac:dyDescent="0.3">
      <c r="A47" s="81" t="s">
        <v>59</v>
      </c>
      <c r="B47" s="82"/>
      <c r="C47" s="82"/>
      <c r="D47" s="102">
        <f>F47*12*I11</f>
        <v>15462</v>
      </c>
      <c r="E47" s="80">
        <v>15462</v>
      </c>
      <c r="F47" s="103">
        <v>1</v>
      </c>
    </row>
    <row r="48" spans="1:6" ht="68.25" customHeight="1" x14ac:dyDescent="0.3">
      <c r="A48" s="38" t="s">
        <v>6</v>
      </c>
      <c r="B48" s="4" t="s">
        <v>60</v>
      </c>
      <c r="C48" s="5" t="s">
        <v>55</v>
      </c>
      <c r="D48" s="76"/>
      <c r="E48" s="78"/>
      <c r="F48" s="104"/>
    </row>
    <row r="49" spans="1:6" ht="47.25" customHeight="1" x14ac:dyDescent="0.3">
      <c r="A49" s="38" t="s">
        <v>9</v>
      </c>
      <c r="B49" s="4" t="s">
        <v>61</v>
      </c>
      <c r="C49" s="5" t="s">
        <v>55</v>
      </c>
      <c r="D49" s="76"/>
      <c r="E49" s="78"/>
      <c r="F49" s="104"/>
    </row>
    <row r="50" spans="1:6" ht="56.25" customHeight="1" x14ac:dyDescent="0.3">
      <c r="A50" s="38" t="s">
        <v>12</v>
      </c>
      <c r="B50" s="4" t="s">
        <v>62</v>
      </c>
      <c r="C50" s="5" t="s">
        <v>55</v>
      </c>
      <c r="D50" s="76"/>
      <c r="E50" s="78"/>
      <c r="F50" s="104"/>
    </row>
    <row r="51" spans="1:6" ht="52.8" customHeight="1" thickBot="1" x14ac:dyDescent="0.35">
      <c r="A51" s="6" t="s">
        <v>14</v>
      </c>
      <c r="B51" s="7" t="s">
        <v>57</v>
      </c>
      <c r="C51" s="11" t="s">
        <v>58</v>
      </c>
      <c r="D51" s="77"/>
      <c r="E51" s="89"/>
      <c r="F51" s="105"/>
    </row>
    <row r="52" spans="1:6" x14ac:dyDescent="0.3">
      <c r="A52" s="81" t="s">
        <v>63</v>
      </c>
      <c r="B52" s="82"/>
      <c r="C52" s="82"/>
      <c r="D52" s="102">
        <f>F52*12*I11</f>
        <v>17472.059999999998</v>
      </c>
      <c r="E52" s="77">
        <v>17472.059999999998</v>
      </c>
      <c r="F52" s="106">
        <v>1.1299999999999999</v>
      </c>
    </row>
    <row r="53" spans="1:6" ht="58.5" customHeight="1" x14ac:dyDescent="0.3">
      <c r="A53" s="38" t="s">
        <v>6</v>
      </c>
      <c r="B53" s="4" t="s">
        <v>64</v>
      </c>
      <c r="C53" s="5" t="s">
        <v>58</v>
      </c>
      <c r="D53" s="76"/>
      <c r="E53" s="78"/>
      <c r="F53" s="85"/>
    </row>
    <row r="54" spans="1:6" ht="42" customHeight="1" x14ac:dyDescent="0.3">
      <c r="A54" s="38" t="s">
        <v>9</v>
      </c>
      <c r="B54" s="4" t="s">
        <v>65</v>
      </c>
      <c r="C54" s="5" t="s">
        <v>11</v>
      </c>
      <c r="D54" s="76"/>
      <c r="E54" s="78"/>
      <c r="F54" s="85"/>
    </row>
    <row r="55" spans="1:6" ht="44.25" customHeight="1" x14ac:dyDescent="0.3">
      <c r="A55" s="38" t="s">
        <v>12</v>
      </c>
      <c r="B55" s="4" t="s">
        <v>66</v>
      </c>
      <c r="C55" s="5" t="s">
        <v>11</v>
      </c>
      <c r="D55" s="76"/>
      <c r="E55" s="78"/>
      <c r="F55" s="85"/>
    </row>
    <row r="56" spans="1:6" ht="45" customHeight="1" thickBot="1" x14ac:dyDescent="0.35">
      <c r="A56" s="6" t="s">
        <v>14</v>
      </c>
      <c r="B56" s="7" t="s">
        <v>67</v>
      </c>
      <c r="C56" s="11" t="s">
        <v>58</v>
      </c>
      <c r="D56" s="77"/>
      <c r="E56" s="89"/>
      <c r="F56" s="107"/>
    </row>
    <row r="57" spans="1:6" x14ac:dyDescent="0.3">
      <c r="A57" s="81" t="s">
        <v>68</v>
      </c>
      <c r="B57" s="82"/>
      <c r="C57" s="82"/>
      <c r="D57" s="80">
        <f>F57*12*I11</f>
        <v>37881.9</v>
      </c>
      <c r="E57" s="78">
        <v>37881.9</v>
      </c>
      <c r="F57" s="78">
        <v>2.4500000000000002</v>
      </c>
    </row>
    <row r="58" spans="1:6" ht="54.75" customHeight="1" x14ac:dyDescent="0.3">
      <c r="A58" s="38" t="s">
        <v>6</v>
      </c>
      <c r="B58" s="4" t="s">
        <v>69</v>
      </c>
      <c r="C58" s="5" t="s">
        <v>11</v>
      </c>
      <c r="D58" s="78"/>
      <c r="E58" s="78"/>
      <c r="F58" s="108"/>
    </row>
    <row r="59" spans="1:6" ht="25.5" customHeight="1" x14ac:dyDescent="0.3">
      <c r="A59" s="38" t="s">
        <v>9</v>
      </c>
      <c r="B59" s="4" t="s">
        <v>70</v>
      </c>
      <c r="C59" s="5" t="s">
        <v>11</v>
      </c>
      <c r="D59" s="78"/>
      <c r="E59" s="78"/>
      <c r="F59" s="108"/>
    </row>
    <row r="60" spans="1:6" ht="58.5" customHeight="1" x14ac:dyDescent="0.3">
      <c r="A60" s="38" t="s">
        <v>12</v>
      </c>
      <c r="B60" s="4" t="s">
        <v>71</v>
      </c>
      <c r="C60" s="5" t="s">
        <v>55</v>
      </c>
      <c r="D60" s="78"/>
      <c r="E60" s="78"/>
      <c r="F60" s="108"/>
    </row>
    <row r="61" spans="1:6" ht="32.25" customHeight="1" x14ac:dyDescent="0.3">
      <c r="A61" s="6" t="s">
        <v>14</v>
      </c>
      <c r="B61" s="7" t="s">
        <v>72</v>
      </c>
      <c r="C61" s="11" t="s">
        <v>11</v>
      </c>
      <c r="D61" s="78"/>
      <c r="E61" s="78"/>
      <c r="F61" s="108"/>
    </row>
    <row r="62" spans="1:6" ht="21.6" customHeight="1" thickBot="1" x14ac:dyDescent="0.35">
      <c r="A62" s="37">
        <v>5</v>
      </c>
      <c r="B62" s="4" t="s">
        <v>73</v>
      </c>
      <c r="C62" s="13" t="s">
        <v>11</v>
      </c>
      <c r="D62" s="79"/>
      <c r="E62" s="79"/>
      <c r="F62" s="17"/>
    </row>
    <row r="63" spans="1:6" x14ac:dyDescent="0.3">
      <c r="A63" s="81" t="s">
        <v>74</v>
      </c>
      <c r="B63" s="82"/>
      <c r="C63" s="82"/>
      <c r="D63" s="102">
        <f>F63*12*I11</f>
        <v>19327.5</v>
      </c>
      <c r="E63" s="80">
        <v>19327.5</v>
      </c>
      <c r="F63" s="106">
        <v>1.25</v>
      </c>
    </row>
    <row r="64" spans="1:6" ht="71.25" customHeight="1" x14ac:dyDescent="0.3">
      <c r="A64" s="38" t="s">
        <v>6</v>
      </c>
      <c r="B64" s="4" t="s">
        <v>75</v>
      </c>
      <c r="C64" s="4" t="s">
        <v>11</v>
      </c>
      <c r="D64" s="76"/>
      <c r="E64" s="78"/>
      <c r="F64" s="85"/>
    </row>
    <row r="65" spans="1:6" ht="31.5" customHeight="1" x14ac:dyDescent="0.3">
      <c r="A65" s="38" t="s">
        <v>9</v>
      </c>
      <c r="B65" s="4" t="s">
        <v>76</v>
      </c>
      <c r="C65" s="18" t="s">
        <v>11</v>
      </c>
      <c r="D65" s="76"/>
      <c r="E65" s="78"/>
      <c r="F65" s="85"/>
    </row>
    <row r="66" spans="1:6" ht="82.5" customHeight="1" x14ac:dyDescent="0.3">
      <c r="A66" s="38" t="s">
        <v>12</v>
      </c>
      <c r="B66" s="4" t="s">
        <v>77</v>
      </c>
      <c r="C66" s="5" t="s">
        <v>11</v>
      </c>
      <c r="D66" s="76"/>
      <c r="E66" s="78"/>
      <c r="F66" s="85"/>
    </row>
    <row r="67" spans="1:6" ht="41.25" customHeight="1" thickBot="1" x14ac:dyDescent="0.35">
      <c r="A67" s="6" t="s">
        <v>14</v>
      </c>
      <c r="B67" s="7" t="s">
        <v>78</v>
      </c>
      <c r="C67" s="9" t="s">
        <v>58</v>
      </c>
      <c r="D67" s="77"/>
      <c r="E67" s="79"/>
      <c r="F67" s="86"/>
    </row>
    <row r="68" spans="1:6" x14ac:dyDescent="0.3">
      <c r="A68" s="81" t="s">
        <v>79</v>
      </c>
      <c r="B68" s="82"/>
      <c r="C68" s="82"/>
      <c r="D68" s="82"/>
      <c r="E68" s="83"/>
      <c r="F68" s="84"/>
    </row>
    <row r="69" spans="1:6" ht="71.25" customHeight="1" x14ac:dyDescent="0.3">
      <c r="A69" s="38" t="s">
        <v>6</v>
      </c>
      <c r="B69" s="4" t="s">
        <v>80</v>
      </c>
      <c r="C69" s="18" t="s">
        <v>81</v>
      </c>
      <c r="D69" s="77">
        <f>F69*12*I11</f>
        <v>37263.420000000006</v>
      </c>
      <c r="E69" s="77">
        <v>37263.420000000006</v>
      </c>
      <c r="F69" s="85">
        <v>2.41</v>
      </c>
    </row>
    <row r="70" spans="1:6" ht="34.5" customHeight="1" thickBot="1" x14ac:dyDescent="0.35">
      <c r="A70" s="6" t="s">
        <v>9</v>
      </c>
      <c r="B70" s="7" t="s">
        <v>82</v>
      </c>
      <c r="C70" s="9" t="s">
        <v>83</v>
      </c>
      <c r="D70" s="79"/>
      <c r="E70" s="79"/>
      <c r="F70" s="86"/>
    </row>
    <row r="71" spans="1:6" x14ac:dyDescent="0.3">
      <c r="A71" s="81" t="s">
        <v>134</v>
      </c>
      <c r="B71" s="82"/>
      <c r="C71" s="82"/>
      <c r="D71" s="82"/>
      <c r="E71" s="83"/>
      <c r="F71" s="84"/>
    </row>
    <row r="72" spans="1:6" ht="16.5" customHeight="1" x14ac:dyDescent="0.3">
      <c r="A72" s="46" t="s">
        <v>6</v>
      </c>
      <c r="B72" s="47" t="s">
        <v>135</v>
      </c>
      <c r="C72" s="45" t="s">
        <v>41</v>
      </c>
      <c r="D72" s="76">
        <f>F72*3*I11</f>
        <v>9083.9250000000011</v>
      </c>
      <c r="E72" s="77">
        <v>9083.9250000000011</v>
      </c>
      <c r="F72" s="85">
        <v>2.35</v>
      </c>
    </row>
    <row r="73" spans="1:6" ht="21" customHeight="1" x14ac:dyDescent="0.3">
      <c r="A73" s="46" t="s">
        <v>9</v>
      </c>
      <c r="B73" s="47" t="s">
        <v>136</v>
      </c>
      <c r="C73" s="45" t="s">
        <v>22</v>
      </c>
      <c r="D73" s="76"/>
      <c r="E73" s="78"/>
      <c r="F73" s="85"/>
    </row>
    <row r="74" spans="1:6" ht="43.5" customHeight="1" thickBot="1" x14ac:dyDescent="0.35">
      <c r="A74" s="6" t="s">
        <v>12</v>
      </c>
      <c r="B74" s="7" t="s">
        <v>137</v>
      </c>
      <c r="C74" s="44" t="s">
        <v>41</v>
      </c>
      <c r="D74" s="77"/>
      <c r="E74" s="79"/>
      <c r="F74" s="86"/>
    </row>
    <row r="75" spans="1:6" x14ac:dyDescent="0.3">
      <c r="A75" s="81" t="s">
        <v>147</v>
      </c>
      <c r="B75" s="82"/>
      <c r="C75" s="82"/>
      <c r="D75" s="82"/>
      <c r="E75" s="83"/>
      <c r="F75" s="84"/>
    </row>
    <row r="76" spans="1:6" ht="78.75" customHeight="1" x14ac:dyDescent="0.3">
      <c r="A76" s="38" t="s">
        <v>6</v>
      </c>
      <c r="B76" s="4" t="s">
        <v>84</v>
      </c>
      <c r="C76" s="18" t="s">
        <v>85</v>
      </c>
      <c r="D76" s="77">
        <f>F76*12*I11</f>
        <v>59528.700000000004</v>
      </c>
      <c r="E76" s="77">
        <v>59528.7</v>
      </c>
      <c r="F76" s="86">
        <v>3.85</v>
      </c>
    </row>
    <row r="77" spans="1:6" ht="70.5" customHeight="1" x14ac:dyDescent="0.3">
      <c r="A77" s="38" t="s">
        <v>9</v>
      </c>
      <c r="B77" s="4" t="s">
        <v>86</v>
      </c>
      <c r="C77" s="18" t="s">
        <v>85</v>
      </c>
      <c r="D77" s="78"/>
      <c r="E77" s="78"/>
      <c r="F77" s="122"/>
    </row>
    <row r="78" spans="1:6" ht="67.5" customHeight="1" x14ac:dyDescent="0.3">
      <c r="A78" s="124" t="s">
        <v>12</v>
      </c>
      <c r="B78" s="4" t="s">
        <v>87</v>
      </c>
      <c r="C78" s="76" t="s">
        <v>88</v>
      </c>
      <c r="D78" s="78"/>
      <c r="E78" s="78"/>
      <c r="F78" s="122"/>
    </row>
    <row r="79" spans="1:6" ht="30.75" customHeight="1" x14ac:dyDescent="0.3">
      <c r="A79" s="124"/>
      <c r="B79" s="4" t="s">
        <v>89</v>
      </c>
      <c r="C79" s="76"/>
      <c r="D79" s="78"/>
      <c r="E79" s="78"/>
      <c r="F79" s="122"/>
    </row>
    <row r="80" spans="1:6" ht="15" customHeight="1" x14ac:dyDescent="0.3">
      <c r="A80" s="124"/>
      <c r="B80" s="125" t="s">
        <v>90</v>
      </c>
      <c r="C80" s="76"/>
      <c r="D80" s="78"/>
      <c r="E80" s="78"/>
      <c r="F80" s="122"/>
    </row>
    <row r="81" spans="1:6" ht="69.75" customHeight="1" x14ac:dyDescent="0.3">
      <c r="A81" s="124"/>
      <c r="B81" s="125"/>
      <c r="C81" s="76"/>
      <c r="D81" s="78"/>
      <c r="E81" s="78"/>
      <c r="F81" s="122"/>
    </row>
    <row r="82" spans="1:6" ht="76.5" customHeight="1" x14ac:dyDescent="0.3">
      <c r="A82" s="124"/>
      <c r="B82" s="4" t="s">
        <v>91</v>
      </c>
      <c r="C82" s="76"/>
      <c r="D82" s="78"/>
      <c r="E82" s="78"/>
      <c r="F82" s="122"/>
    </row>
    <row r="83" spans="1:6" ht="54.75" customHeight="1" x14ac:dyDescent="0.3">
      <c r="A83" s="124"/>
      <c r="B83" s="4" t="s">
        <v>92</v>
      </c>
      <c r="C83" s="76"/>
      <c r="D83" s="78"/>
      <c r="E83" s="78"/>
      <c r="F83" s="122"/>
    </row>
    <row r="84" spans="1:6" ht="80.25" customHeight="1" x14ac:dyDescent="0.3">
      <c r="A84" s="38" t="s">
        <v>14</v>
      </c>
      <c r="B84" s="4" t="s">
        <v>93</v>
      </c>
      <c r="C84" s="18" t="s">
        <v>94</v>
      </c>
      <c r="D84" s="78"/>
      <c r="E84" s="78"/>
      <c r="F84" s="122"/>
    </row>
    <row r="85" spans="1:6" ht="48" customHeight="1" x14ac:dyDescent="0.3">
      <c r="A85" s="38">
        <v>5</v>
      </c>
      <c r="B85" s="39" t="s">
        <v>120</v>
      </c>
      <c r="C85" s="5" t="s">
        <v>95</v>
      </c>
      <c r="D85" s="78"/>
      <c r="E85" s="78"/>
      <c r="F85" s="122"/>
    </row>
    <row r="86" spans="1:6" ht="71.25" customHeight="1" x14ac:dyDescent="0.3">
      <c r="A86" s="38">
        <v>6</v>
      </c>
      <c r="B86" s="4" t="s">
        <v>96</v>
      </c>
      <c r="C86" s="5" t="s">
        <v>41</v>
      </c>
      <c r="D86" s="78"/>
      <c r="E86" s="78"/>
      <c r="F86" s="122"/>
    </row>
    <row r="87" spans="1:6" ht="53.25" customHeight="1" x14ac:dyDescent="0.3">
      <c r="A87" s="38">
        <v>7</v>
      </c>
      <c r="B87" s="4" t="s">
        <v>97</v>
      </c>
      <c r="C87" s="5" t="s">
        <v>55</v>
      </c>
      <c r="D87" s="78"/>
      <c r="E87" s="78"/>
      <c r="F87" s="122"/>
    </row>
    <row r="88" spans="1:6" ht="81" customHeight="1" x14ac:dyDescent="0.3">
      <c r="A88" s="38">
        <v>8</v>
      </c>
      <c r="B88" s="4" t="s">
        <v>98</v>
      </c>
      <c r="C88" s="5" t="s">
        <v>99</v>
      </c>
      <c r="D88" s="78"/>
      <c r="E88" s="78"/>
      <c r="F88" s="122"/>
    </row>
    <row r="89" spans="1:6" ht="94.5" customHeight="1" x14ac:dyDescent="0.3">
      <c r="A89" s="38">
        <v>9</v>
      </c>
      <c r="B89" s="4" t="s">
        <v>100</v>
      </c>
      <c r="C89" s="19" t="s">
        <v>101</v>
      </c>
      <c r="D89" s="78"/>
      <c r="E89" s="78"/>
      <c r="F89" s="122"/>
    </row>
    <row r="90" spans="1:6" ht="57" customHeight="1" x14ac:dyDescent="0.3">
      <c r="A90" s="38">
        <v>10</v>
      </c>
      <c r="B90" s="39" t="s">
        <v>121</v>
      </c>
      <c r="C90" s="19" t="s">
        <v>102</v>
      </c>
      <c r="D90" s="78"/>
      <c r="E90" s="78"/>
      <c r="F90" s="122"/>
    </row>
    <row r="91" spans="1:6" ht="36" customHeight="1" x14ac:dyDescent="0.3">
      <c r="A91" s="38">
        <v>11</v>
      </c>
      <c r="B91" s="4" t="s">
        <v>103</v>
      </c>
      <c r="C91" s="19" t="s">
        <v>104</v>
      </c>
      <c r="D91" s="78"/>
      <c r="E91" s="78"/>
      <c r="F91" s="122"/>
    </row>
    <row r="92" spans="1:6" ht="42" customHeight="1" x14ac:dyDescent="0.3">
      <c r="A92" s="38">
        <v>12</v>
      </c>
      <c r="B92" s="4" t="s">
        <v>105</v>
      </c>
      <c r="C92" s="19" t="s">
        <v>106</v>
      </c>
      <c r="D92" s="78"/>
      <c r="E92" s="78"/>
      <c r="F92" s="122"/>
    </row>
    <row r="93" spans="1:6" ht="103.5" customHeight="1" thickBot="1" x14ac:dyDescent="0.35">
      <c r="A93" s="38">
        <v>13</v>
      </c>
      <c r="B93" s="4" t="s">
        <v>107</v>
      </c>
      <c r="C93" s="19" t="s">
        <v>108</v>
      </c>
      <c r="D93" s="78"/>
      <c r="E93" s="78"/>
      <c r="F93" s="122"/>
    </row>
    <row r="94" spans="1:6" ht="78.75" hidden="1" customHeight="1" thickBot="1" x14ac:dyDescent="0.35">
      <c r="A94" s="6" t="s">
        <v>109</v>
      </c>
      <c r="B94" s="7" t="s">
        <v>110</v>
      </c>
      <c r="C94" s="11" t="s">
        <v>111</v>
      </c>
      <c r="D94" s="79"/>
      <c r="E94" s="57"/>
      <c r="F94" s="123"/>
    </row>
    <row r="95" spans="1:6" x14ac:dyDescent="0.3">
      <c r="A95" s="81" t="s">
        <v>112</v>
      </c>
      <c r="B95" s="82"/>
      <c r="C95" s="82"/>
      <c r="D95" s="82"/>
      <c r="E95" s="83"/>
      <c r="F95" s="84"/>
    </row>
    <row r="96" spans="1:6" hidden="1" x14ac:dyDescent="0.3">
      <c r="A96" s="38" t="s">
        <v>113</v>
      </c>
      <c r="B96" s="20"/>
      <c r="C96" s="21"/>
      <c r="D96" s="22"/>
      <c r="E96" s="58"/>
      <c r="F96" s="23"/>
    </row>
    <row r="97" spans="1:9" x14ac:dyDescent="0.3">
      <c r="A97" s="6">
        <v>1</v>
      </c>
      <c r="B97" s="4" t="s">
        <v>114</v>
      </c>
      <c r="C97" s="24" t="s">
        <v>115</v>
      </c>
      <c r="D97" s="25">
        <f>F97*12*I97</f>
        <v>35871.839999999997</v>
      </c>
      <c r="E97" s="59">
        <v>35871.839999999997</v>
      </c>
      <c r="F97" s="26">
        <v>2.3199999999999998</v>
      </c>
      <c r="I97">
        <v>1288.5</v>
      </c>
    </row>
    <row r="98" spans="1:9" x14ac:dyDescent="0.3">
      <c r="A98" s="6">
        <v>2</v>
      </c>
      <c r="B98" s="4" t="s">
        <v>116</v>
      </c>
      <c r="C98" s="24" t="s">
        <v>115</v>
      </c>
      <c r="D98" s="25">
        <f>F98*12*I97</f>
        <v>8040.2400000000034</v>
      </c>
      <c r="E98" s="59">
        <v>8040.2400000000034</v>
      </c>
      <c r="F98" s="26">
        <f>4-F97-F99</f>
        <v>0.52000000000000024</v>
      </c>
    </row>
    <row r="99" spans="1:9" ht="26.4" x14ac:dyDescent="0.3">
      <c r="A99" s="6">
        <v>3</v>
      </c>
      <c r="B99" s="4" t="s">
        <v>117</v>
      </c>
      <c r="C99" s="27" t="s">
        <v>118</v>
      </c>
      <c r="D99" s="28">
        <f>F99*I97*12</f>
        <v>17935.919999999998</v>
      </c>
      <c r="E99" s="60">
        <v>17935.919999999998</v>
      </c>
      <c r="F99" s="29">
        <v>1.1599999999999999</v>
      </c>
      <c r="H99">
        <v>1288.5</v>
      </c>
    </row>
    <row r="100" spans="1:9" ht="33" customHeight="1" thickBot="1" x14ac:dyDescent="0.35">
      <c r="A100" s="41"/>
      <c r="B100" s="30" t="s">
        <v>119</v>
      </c>
      <c r="C100" s="31"/>
      <c r="D100" s="32">
        <f>D99+D98+D97+D76+D72+D69+D63+D57+D52+D47+D43+D41+D26+D24+D21+D19+D14</f>
        <v>351915.12000000005</v>
      </c>
      <c r="E100" s="61">
        <v>351915.12000000005</v>
      </c>
      <c r="F100" s="33"/>
    </row>
    <row r="101" spans="1:9" x14ac:dyDescent="0.3">
      <c r="A101" s="42"/>
    </row>
    <row r="102" spans="1:9" x14ac:dyDescent="0.3">
      <c r="A102" s="109"/>
      <c r="B102" s="112"/>
      <c r="C102" s="112"/>
      <c r="D102" s="113"/>
    </row>
    <row r="103" spans="1:9" s="63" customFormat="1" x14ac:dyDescent="0.3">
      <c r="A103" s="110"/>
      <c r="B103" s="114" t="s">
        <v>141</v>
      </c>
      <c r="C103" s="115"/>
      <c r="D103" s="116"/>
    </row>
    <row r="104" spans="1:9" ht="39.6" x14ac:dyDescent="0.3">
      <c r="A104" s="111"/>
      <c r="B104" s="64" t="s">
        <v>142</v>
      </c>
      <c r="C104" s="64" t="s">
        <v>143</v>
      </c>
      <c r="D104" s="64" t="s">
        <v>144</v>
      </c>
    </row>
    <row r="105" spans="1:9" x14ac:dyDescent="0.3">
      <c r="A105" s="65"/>
      <c r="B105" s="117" t="s">
        <v>145</v>
      </c>
      <c r="C105" s="118"/>
      <c r="D105" s="119"/>
    </row>
    <row r="106" spans="1:9" x14ac:dyDescent="0.3">
      <c r="A106" s="65"/>
      <c r="B106" s="66">
        <v>351915.12000000005</v>
      </c>
      <c r="C106" s="67">
        <v>330628.33</v>
      </c>
      <c r="D106" s="68">
        <f>SUM(B106-C106)</f>
        <v>21286.790000000037</v>
      </c>
    </row>
    <row r="107" spans="1:9" s="63" customFormat="1" x14ac:dyDescent="0.3">
      <c r="A107" s="69" t="s">
        <v>146</v>
      </c>
      <c r="B107" s="70">
        <f>SUM(B106)</f>
        <v>351915.12000000005</v>
      </c>
      <c r="C107" s="70">
        <f t="shared" ref="C107:D107" si="0">SUM(C106)</f>
        <v>330628.33</v>
      </c>
      <c r="D107" s="70">
        <f t="shared" si="0"/>
        <v>21286.790000000037</v>
      </c>
    </row>
  </sheetData>
  <mergeCells count="58">
    <mergeCell ref="A102:A104"/>
    <mergeCell ref="B102:D102"/>
    <mergeCell ref="B103:D103"/>
    <mergeCell ref="B105:D105"/>
    <mergeCell ref="B3:F3"/>
    <mergeCell ref="A5:D5"/>
    <mergeCell ref="A95:F95"/>
    <mergeCell ref="A75:F75"/>
    <mergeCell ref="D76:D94"/>
    <mergeCell ref="F76:F94"/>
    <mergeCell ref="A78:A83"/>
    <mergeCell ref="C78:C83"/>
    <mergeCell ref="B80:B81"/>
    <mergeCell ref="A63:C63"/>
    <mergeCell ref="D63:D67"/>
    <mergeCell ref="F63:F67"/>
    <mergeCell ref="A68:F68"/>
    <mergeCell ref="D69:D70"/>
    <mergeCell ref="F69:F70"/>
    <mergeCell ref="A52:C52"/>
    <mergeCell ref="D52:D56"/>
    <mergeCell ref="F52:F56"/>
    <mergeCell ref="A57:C57"/>
    <mergeCell ref="F57:F61"/>
    <mergeCell ref="D57:D62"/>
    <mergeCell ref="E52:E56"/>
    <mergeCell ref="A47:C47"/>
    <mergeCell ref="D47:D51"/>
    <mergeCell ref="F47:F51"/>
    <mergeCell ref="E47:E51"/>
    <mergeCell ref="E43:E46"/>
    <mergeCell ref="E26:E40"/>
    <mergeCell ref="E21:E23"/>
    <mergeCell ref="A43:C43"/>
    <mergeCell ref="D43:D46"/>
    <mergeCell ref="F43:F46"/>
    <mergeCell ref="A11:F11"/>
    <mergeCell ref="A13:F13"/>
    <mergeCell ref="D14:D18"/>
    <mergeCell ref="F14:F18"/>
    <mergeCell ref="A20:F20"/>
    <mergeCell ref="E14:E18"/>
    <mergeCell ref="A42:F42"/>
    <mergeCell ref="D21:D23"/>
    <mergeCell ref="E76:E93"/>
    <mergeCell ref="E72:E74"/>
    <mergeCell ref="E69:E70"/>
    <mergeCell ref="E63:E67"/>
    <mergeCell ref="E57:E62"/>
    <mergeCell ref="A71:F71"/>
    <mergeCell ref="D72:D74"/>
    <mergeCell ref="F72:F74"/>
    <mergeCell ref="F21:F23"/>
    <mergeCell ref="A25:F25"/>
    <mergeCell ref="A26:C26"/>
    <mergeCell ref="D26:D40"/>
    <mergeCell ref="F26:F40"/>
    <mergeCell ref="A34:C34"/>
  </mergeCells>
  <pageMargins left="0.7" right="0.7" top="0.75" bottom="0.75" header="0.3" footer="0.3"/>
  <pageSetup paperSize="9" scale="94" orientation="portrait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322</vt:lpstr>
      <vt:lpstr>'Кирова 322'!Область_печати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2018-12-12T04:56:24Z</dcterms:created>
  <dcterms:modified xsi:type="dcterms:W3CDTF">2020-03-19T23:52:15Z</dcterms:modified>
</cp:coreProperties>
</file>